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18"/>
  </bookViews>
  <sheets>
    <sheet name="U18" sheetId="1" r:id="rId1"/>
    <sheet name="U17" sheetId="2" r:id="rId2"/>
    <sheet name="U16" sheetId="3" r:id="rId3"/>
    <sheet name="U15" sheetId="4" r:id="rId4"/>
    <sheet name="U14" sheetId="5" r:id="rId5"/>
    <sheet name="U13" sheetId="6" r:id="rId6"/>
    <sheet name="U12" sheetId="7" r:id="rId7"/>
    <sheet name="U11" sheetId="8" r:id="rId8"/>
    <sheet name="U10" sheetId="9" r:id="rId9"/>
    <sheet name="U9" sheetId="10" r:id="rId10"/>
    <sheet name="U8" sheetId="11" r:id="rId11"/>
    <sheet name="U7" sheetId="12" r:id="rId12"/>
    <sheet name="U6" sheetId="13" r:id="rId13"/>
    <sheet name="U5" sheetId="14" r:id="rId14"/>
    <sheet name="U4" sheetId="15" r:id="rId15"/>
    <sheet name="U3" sheetId="16" r:id="rId16"/>
    <sheet name="U2" sheetId="17" r:id="rId17"/>
    <sheet name="U1" sheetId="18" r:id="rId18"/>
    <sheet name="свод" sheetId="19" r:id="rId19"/>
  </sheets>
  <definedNames/>
  <calcPr fullCalcOnLoad="1"/>
</workbook>
</file>

<file path=xl/sharedStrings.xml><?xml version="1.0" encoding="utf-8"?>
<sst xmlns="http://schemas.openxmlformats.org/spreadsheetml/2006/main" count="688" uniqueCount="226">
  <si>
    <t xml:space="preserve">Расчет индикатора U18 " проведение публичных слушаний по проекту  бюджета муниципалитета и проекту отчета об исполнении бюджета муниципалитета в соответсвии с установленным порядком" </t>
  </si>
  <si>
    <t>№</t>
  </si>
  <si>
    <t>Наименование МО</t>
  </si>
  <si>
    <r>
      <t xml:space="preserve">U18
</t>
    </r>
    <r>
      <rPr>
        <sz val="12"/>
        <rFont val="Arial"/>
        <family val="2"/>
      </rPr>
      <t>(0-нет/1-есть)</t>
    </r>
  </si>
  <si>
    <t>удельный вес индикатора</t>
  </si>
  <si>
    <t>индикатор U18</t>
  </si>
  <si>
    <t>МО СП Байкало - Кударинское</t>
  </si>
  <si>
    <t>МО СП Большереченское</t>
  </si>
  <si>
    <t>МО СП Брянское</t>
  </si>
  <si>
    <t>МО СП Выдринское</t>
  </si>
  <si>
    <t>МО СП Кабанское</t>
  </si>
  <si>
    <t>МО СП Клюевское</t>
  </si>
  <si>
    <t>МО СП Колесовское</t>
  </si>
  <si>
    <t>МО СП Корсаковское</t>
  </si>
  <si>
    <t>МО СП Красноярское</t>
  </si>
  <si>
    <t>МО СП Оймурское</t>
  </si>
  <si>
    <t>МО СП Посольское</t>
  </si>
  <si>
    <t>МО СП Ранжуровское</t>
  </si>
  <si>
    <t>МО СП Сухинское</t>
  </si>
  <si>
    <t>МО СП Твороговское</t>
  </si>
  <si>
    <t>МО СП Шергинское</t>
  </si>
  <si>
    <t>МО ГП Бабушкинское</t>
  </si>
  <si>
    <t>МО ГП Каменское</t>
  </si>
  <si>
    <t>МО ГП Селенгинское</t>
  </si>
  <si>
    <t>МО ГП Танхойское</t>
  </si>
  <si>
    <t>Расчет индикатора U17 "ежемесячное размещение на официальных сайтах органов местного самоуправления муниципалитетов отчетов об исполнении бюджета муниципалитета"</t>
  </si>
  <si>
    <r>
      <t xml:space="preserve">U17
</t>
    </r>
    <r>
      <rPr>
        <sz val="12"/>
        <rFont val="Arial"/>
        <family val="2"/>
      </rPr>
      <t>(0-нет/1-есть)</t>
    </r>
  </si>
  <si>
    <t>индикатор U17</t>
  </si>
  <si>
    <t>Расчет индикатора U16 "Размещение на официальных сайтах органов местного самоуправления муниципалитетов, решения о бюджете и отчета о результатах деятельности финансового органа муниципалитета  за отчетный финансовый год"</t>
  </si>
  <si>
    <r>
      <t xml:space="preserve">U16
</t>
    </r>
    <r>
      <rPr>
        <sz val="12"/>
        <rFont val="Arial"/>
        <family val="2"/>
      </rPr>
      <t>(0-нет/1-есть)</t>
    </r>
  </si>
  <si>
    <t>индикатор U16</t>
  </si>
  <si>
    <t>Расчет индикатора U15 " отношение объема долговых обязательств муниципальных унитарных предприятий поселения на 1 января текущего финансового года"</t>
  </si>
  <si>
    <t>Аi-  объем долговых обязательств МУП поселения на 1 января  текущего финансового года</t>
  </si>
  <si>
    <t>Bi- объем доходов бюджета муниципалиитета в отчетном финансовом году (за исключением субвенции из РБ)</t>
  </si>
  <si>
    <t>U15=Ai/Bi</t>
  </si>
  <si>
    <t xml:space="preserve">индикатор U15 </t>
  </si>
  <si>
    <t>Расчет индикатора U14 "Уровень долговой нагрузки на муницпальный бюджет"</t>
  </si>
  <si>
    <t>Аi-  объем муниципального долга на 1 января текущего года</t>
  </si>
  <si>
    <t>U14=Ai/Bi</t>
  </si>
  <si>
    <t>индикатор U14</t>
  </si>
  <si>
    <t>Расчет индикатора U13 "Муниципальное образование без долгов"</t>
  </si>
  <si>
    <t>Наименование</t>
  </si>
  <si>
    <t>Начислено по имущественным налогам</t>
  </si>
  <si>
    <t>Поступление налогов</t>
  </si>
  <si>
    <t>Процент поступления</t>
  </si>
  <si>
    <t>До 81%-0, 82% и выше -1</t>
  </si>
  <si>
    <t>Задолженность по налогам</t>
  </si>
  <si>
    <t>удельный вес</t>
  </si>
  <si>
    <t>До 50%-1,0, с 51 % до 70% -0,5, свыше 71% - 0</t>
  </si>
  <si>
    <t>индикатор U13</t>
  </si>
  <si>
    <t>Расчет индикатора U12 "Нарушения бюджетного законодательства при исполнении бюджета и наличие распоряжений о приостановлении предоставления МБТ"</t>
  </si>
  <si>
    <t>Распоряжения о приостановлении МБТ</t>
  </si>
  <si>
    <t>индикатор U12</t>
  </si>
  <si>
    <t xml:space="preserve">не было </t>
  </si>
  <si>
    <t>Расчет индикатора U11 "формирование муниципальных заданий на предоставление муниципальных услуг юридическим и физическим лицам"</t>
  </si>
  <si>
    <t>U15</t>
  </si>
  <si>
    <t>индикатор U11</t>
  </si>
  <si>
    <t>Муниципальное автономное учреждение «Брянский информационно – культурный центр»</t>
  </si>
  <si>
    <t xml:space="preserve"> Муниципальное автономное учреждение культуры «Центр этнической культуры байкалокударинских бурят Администрации МО СП «Корсаковское»</t>
  </si>
  <si>
    <t>Муниципальное автономное учреждение культуры «Оймурский информационно – культурный центр»</t>
  </si>
  <si>
    <t>Муниципальное автономное учреждение "Посольский информационно культурный центр"</t>
  </si>
  <si>
    <t xml:space="preserve"> Муниципальное автономное учреждение «Бабушкинский информационно – культурный центр»</t>
  </si>
  <si>
    <t>Муниципальное автономное учреждение "Комитет по делам молодежи, культуре и спорту Администрации  муниципального образования городского поселения "Каменское" Кабанского района Республики Бурятия</t>
  </si>
  <si>
    <t>Муниципальное автономное учреждение  Культурно -досуговый центр "Жемчужина</t>
  </si>
  <si>
    <t>Расчет индикатора U10 " соблюдение норматива формирования расходов на оплату труда"</t>
  </si>
  <si>
    <t>U10</t>
  </si>
  <si>
    <t>индикатор U10</t>
  </si>
  <si>
    <t>Расчет индикатора U9объем кредиторской задолженности по оплате коммунальных услуг по бюджету муниципалитета</t>
  </si>
  <si>
    <t>Аn кредиторская зад-ть по оплате коммунальных услуг (2015)</t>
  </si>
  <si>
    <t>А n-1 кредиторская зад-ть по оплате коммунальных услуг (2014)</t>
  </si>
  <si>
    <t>Годовой объем расходов бюджета на оплату коммунальных услуг за отчетный период</t>
  </si>
  <si>
    <t>В - среднемесячный объем расходов бюджета на оплату коммунальных услуг за отчетный период</t>
  </si>
  <si>
    <t>U9= (An-An-1)/B*100</t>
  </si>
  <si>
    <t>индикатор U9</t>
  </si>
  <si>
    <t>0% -1,6 балла</t>
  </si>
  <si>
    <t>от 0% до 0,3% -1,3 балла</t>
  </si>
  <si>
    <t>от 0,3% до 1% -1 балл</t>
  </si>
  <si>
    <t>от 1% до 1,5% -0,5 балл</t>
  </si>
  <si>
    <t>от 1,5% и выше -0 баллов</t>
  </si>
  <si>
    <t>Расчет индикатора U8 "объем кредиторской задолжености по выплате заработной платы с начислениями на нее по бюджету муниципалитета</t>
  </si>
  <si>
    <t>U9</t>
  </si>
  <si>
    <t>Аn кредиторская зад-ть по начислениям на оплату труда (2015)</t>
  </si>
  <si>
    <t>А n-1 кредиторская зад-ть по начислениям на оплату труда (2014)</t>
  </si>
  <si>
    <t>годовой объем расходов бюджета по 211 статье за отчетный период</t>
  </si>
  <si>
    <t>годовой объем расходов бюджета по 213 статье за отчетный период</t>
  </si>
  <si>
    <t>В - среднемесячный объем расходов бюджета по начислениям на оплату труда за отчетный период</t>
  </si>
  <si>
    <t>U8= (An-An-1)/B*100</t>
  </si>
  <si>
    <t>индикатор U8</t>
  </si>
  <si>
    <t>Расчет индикатора U7 отношение объема кредиторской задолженности муниципалитета к объему расходов бюджета муниципалитета</t>
  </si>
  <si>
    <t>кредиторская задолженность на конец отчетного периода Ai</t>
  </si>
  <si>
    <t>объем расходов бюджета за исключением субвенций Bi</t>
  </si>
  <si>
    <t>U7=Ai/Bi*100</t>
  </si>
  <si>
    <t>от1% до 1,5% -0,5 балл</t>
  </si>
  <si>
    <t>от1,5% и выше -0 баллов</t>
  </si>
  <si>
    <t>Расчет индикатора U6 "Исполнение бюджета муниципалитета по доходам, без учета безвозмездных поступлений из других бюджетов</t>
  </si>
  <si>
    <t>А объем поступлений налоговых и неналоговых доходов (исполнение 2015г.)</t>
  </si>
  <si>
    <t>В-прогноз поступления налоговых и неналоговых доходов  (план на 2016 год по состоянию на  01.02.2016 г.)</t>
  </si>
  <si>
    <t>динамика увеличения (снижения) плановых назначений (%)</t>
  </si>
  <si>
    <t>индикатор U6</t>
  </si>
  <si>
    <t>Снижение доходов</t>
  </si>
  <si>
    <t>Увеличение доходов</t>
  </si>
  <si>
    <t>от 0% до 5% -1 балла</t>
  </si>
  <si>
    <t>от 5% и выше -2 балла</t>
  </si>
  <si>
    <t>от 5% и выше -0 баллов</t>
  </si>
  <si>
    <t>от 0% до 5% -1,5 балла</t>
  </si>
  <si>
    <t>Расчет индикатора U5 "Зависимость бюджета от финансовой помощи"</t>
  </si>
  <si>
    <t>А (доходы от безвозмездных перечислений, за исключением субвенции</t>
  </si>
  <si>
    <t>В(всего доходов за исключением субвенции)</t>
  </si>
  <si>
    <t>В (налоговые и неналоговые доходы за исключением субвенции</t>
  </si>
  <si>
    <t>А (доходы от безвозмездных перечислений, за исключением субвенции на осуществление полномочий МО (дотация +ИМБТ)</t>
  </si>
  <si>
    <t>Доля собственных доходов поселения в общей массе доходов</t>
  </si>
  <si>
    <t xml:space="preserve">Доля МБТ к налоговым и неналоговым доходам </t>
  </si>
  <si>
    <t>U5=А/В*100</t>
  </si>
  <si>
    <t>индикатор U5</t>
  </si>
  <si>
    <t>от 0-30% -1,6балла</t>
  </si>
  <si>
    <t>от 30-50% -1,0 балл</t>
  </si>
  <si>
    <t>от 50 до 70% -0,5 балла</t>
  </si>
  <si>
    <t>от 70% и выше  - 0 баллов</t>
  </si>
  <si>
    <t>Расчет индикатора U4 "отклонение объема расходов бюджета муниципалитета в отчетном периоде к первоначально утвержденным плановым назначениям"</t>
  </si>
  <si>
    <t>А1</t>
  </si>
  <si>
    <t>А2</t>
  </si>
  <si>
    <t>А3</t>
  </si>
  <si>
    <t>А4</t>
  </si>
  <si>
    <t>U4=А4/((А3+А2+А1)/3))*100-100</t>
  </si>
  <si>
    <t>индикатор U4</t>
  </si>
  <si>
    <t>от 0% до 1% -1,6 балла</t>
  </si>
  <si>
    <t>от 1% до 3% -1,0 балл</t>
  </si>
  <si>
    <t>от 3% до 6% -0,5 балл</t>
  </si>
  <si>
    <t>от 6% и выше -0 баллов</t>
  </si>
  <si>
    <t>Расчет индикатора U3 уровень дефицита бюджета муниципалитета в объеме доходов</t>
  </si>
  <si>
    <t>U3</t>
  </si>
  <si>
    <t>объем  поступления доходов бюджета без учета субвенций (А)</t>
  </si>
  <si>
    <t>всего расходов бюджета  с учетом прироста кредиторской задолженности за исключением субвенции(В)</t>
  </si>
  <si>
    <t>остаток целевых средств на 01.01.2015г. (С)</t>
  </si>
  <si>
    <t>остаток целевых средств на 01.01.2016г. (Д)</t>
  </si>
  <si>
    <t>U2=(А+С)-(В+Д) /А*100</t>
  </si>
  <si>
    <t>индикатор U3</t>
  </si>
  <si>
    <t>МО СП «Байкало — Кударинское»</t>
  </si>
  <si>
    <t>МО СП «Большереченское»</t>
  </si>
  <si>
    <t>от 0% до 1% -1,5 балла</t>
  </si>
  <si>
    <t>от 3% до 5% -0,5 баллов</t>
  </si>
  <si>
    <t>Расчет индикатора U2 утверждение и составление проекта бюджета на очередной финансовый год и на плановый период, и соответствие его требованиям бюджетного законодательства</t>
  </si>
  <si>
    <t>U2</t>
  </si>
  <si>
    <t>индикатор U2</t>
  </si>
  <si>
    <t>Заключение КСП МО "Кабанский район"  дата</t>
  </si>
  <si>
    <t>заключение Министерства финансов по решению</t>
  </si>
  <si>
    <t>Выводы и предложения согласно заключения КРК</t>
  </si>
  <si>
    <t>не было</t>
  </si>
  <si>
    <t>Представленный проект бюджета МО СП "Байкало-Кударинское" на  2016  год в основном соответствует требованиям бюджетного законодательства.      Проект решения «Об утверждении проекта решения «О бюджете МО  СП Байкало-Кударинское»  на 2016 год»  содержит основные характеристики бюджета. Текстовые статьи Проекта Решения в целом не противоречат бюджетному законодательству. КСП считает возможным рассмотрение Проекта решения МО СП «Байкало-Кударинское» «О бюджете на 2016 год» с учетом замечаний и предложений, содержащихся в настоящем Заключении.</t>
  </si>
  <si>
    <t>Представленный проект бюджета МО СП "Большереченское" на  2016  год в основном соответствует требованиям бюджетного законодательства.      Проект решения «Об утверждении проекта решения «О бюджете МО  СП Большереченское»  на 2016 год» для рассмотрения в первом чтении содержит основные характеристики бюджета. Текстовые статьи Проекта Решения в целом не противоречат бюджетному законодательству. КСП считает возможным рассмотрение Проекта решения МО СП «Большереческое» «О бюджете на 2016 год» с учетом замечаний и предложений, содержащихся в настоящем Заключении</t>
  </si>
  <si>
    <t xml:space="preserve">1. Представленный проект бюджета МО СП "Брянское" на 2016 год  в основном соответствует требованиям бюджетного законодательства.Проект решения «О бюджете муниципального образования сельского поселения  Брянское»  на 2016 год» содержит основные характеристики бюджета. Текстовые статьи Проекта Решения в целом не противоречат бюджетному законодательству.
       Контрольно-счетная палата МО «Кабанский район» считает возможным рассмотрение Проекта решения на очередной сессии Совета депутатов МО СП «Брянское»  с учетом   замечаний, содержащихся в настоящем Заключении.
</t>
  </si>
  <si>
    <t>Представленный проект бюджета МО СП "Выдринское" на  2016  год в основном соответствует требованиям бюджетного законодательства.      Проект решения «Об утверждении проекта решения «О бюджете МО  СП Выдринское»  на 2016 год» для рассмотрения в первом чтении содержит основные характеристики бюджета. Текстовые статьи Проекта Решения в целом не противоречат бюджетному законодательству. КСП считает возможным рассмотрение Проекта решения МО СП «Выдринское» «О бюджете на 2016 год» с учетом замечаний и предложений, содержащихся в настоящем Заключении.</t>
  </si>
  <si>
    <t>Проект решения «О  бюджете муниципального образования сельского поселения «Кабанское» Кабанского района Республики Бурятия на 2016 год»   содержит основные характеристики бюджета. Текстовые статьи в целом не противоречат бюджетному законодательству.Контрольно-счетная палата МО «Кабанский район» считает возможным рассмотрение Проекта решения о бюджете в первом чтении  на очередной сессии МО СП «Кабанское», полагает необходимым учесть замечания и предложения, содержащимся в настоящем Заключении</t>
  </si>
  <si>
    <t>Представленный проект бюджета МО СП "Клюевское" на  2016  год в основном соответствует требованиям бюджетного законодательства.      Проект решения «Об утверждении проекта решения «О бюджете МО  СП Клюевское»  на 2016 год» для рассмотрения в первом чтении содержит основные характеристики бюджета. Текстовые статьи Проекта Решения в целом не противоречат бюджетному законодательству.</t>
  </si>
  <si>
    <t xml:space="preserve">Представленный проект бюджета МО СП "Колесовское" на 2016 год  в основном соответствует требованиям бюджетного законодательства. В нарушении ст. 173 БК РФ, отсутствует нормативно-правовой акт об одобрении Прогноза СЭР на 2015 год и на период до 2017 года и пояснительная записка,  где приводится обоснование параметров Прогноза. Представленный в составе документов к проекту бюджета на 2016 год среднесрочный финансовый план не соответствует ст.174 Бюджетного Кодекса РФ:
 - не утвержден местной администрацией муниципального образования. 
 -  не содержит параметры по  объемам бюджетных ассигнований по главным распорядителям бюджетных средств по разделам, подразделам, целевым статьям и видам расходов классификации расходов бюджета.
</t>
  </si>
  <si>
    <t xml:space="preserve">Представленный проект бюджета МО СП "Корсаковское" на  2016  год в основном соответствует требованиям бюджетного законодательства.      Проект решения «Об утверждении проекта решения «О бюджете МО  СП Корсаковское»  на 2016 год»  содержит основные характеристики бюджета. Текстовые статьи Проекта Решения в целом не противоречат бюджетному законодательству.  КСП считает возможным рассмотрение Проекта решения МО СП «Корсаковское» «О бюджете на 2016 год» с учетом замечаний и предложений, содержащихся в настоящем Заключении.
</t>
  </si>
  <si>
    <t>Представленный проект бюджета МО СП "Красноярское" на  2016  год в основном соответствует требованиям бюджетного законодательства.      Проект решения «Об утверждении проекта решения «О бюджете МО  СП Красноярское»  на 2016 год»  содержит основные характеристики бюджета. Текстовые статьи Проекта Решения в целом не противоречат бюджетному законодательству.  КСП считает возможным рассмотрение Проекта решения МО СП «Красноярское» «О бюджете на 2016 год» с учетом замечаний и предложений, содержащихся в настоящем Заключении.</t>
  </si>
  <si>
    <t>Представленный проект бюджета МО СП "Оймурское" на  2016  год в основном соответствует требованиям бюджетного законодательства.      Проект решения «Об утверждении проекта решения «О бюджете МО  СП Оймурское»  на 2016 год»  содержит основные характеристики бюджета. Текстовые статьи Проекта Решения в целом не противоречат бюджетному законодательству.  КСП считает возможным рассмотрение Проекта решения МО СП «Оймурское» «О бюджете на 2016 год» с учетом замечаний и предложений, содержащихся в настоящем Заключении.</t>
  </si>
  <si>
    <t>Представленный проект бюджета МО СП "Посольское" на  2016  год в основном соответствует требованиям бюджетного законодательства.      Проект решения «Об утверждении проекта решения «О бюджете МО  СП Посольское»  на 2016 год» для рассмотрения в первом чтении содержит основные характеристики бюджета. Текстовые статьи Проекта Решения в целом не противоречат бюджетному законодательству. КСП считает возможным рассмотрение Проекта решения МО СП «Посольское» «О бюджете на 2016 год» с учетом замечаний и предложений, содержащихся в настоящем Заключении.</t>
  </si>
  <si>
    <t>25.11.2015г.</t>
  </si>
  <si>
    <t>Проект решения «О бюджете муниципального образования сельского поселения  Ранжуровское»  на 2016 год» содержит основные характеристики бюджета. Текстовые статьи Проекта Решения в целом не противоречат бюджетному законодательству.        Контрольно-счетная палата МО «Кабанский район» считает возможным рассмотрение Проекта решения на очередной сессии Совета депутатов МО СП «Ранжуровское»  с учетом   замечаний, содержащихся в настоящем Заключении.</t>
  </si>
  <si>
    <t xml:space="preserve">18.11.2015г. </t>
  </si>
  <si>
    <t>Представленный проект бюджета МО СП "Сухинское" на  2016  год в основном соответствует требованиям бюджетного законодательства.      Проект решения «Об утверждении проекта решения «О бюджете МО  СП Сухинское»  на 2016 год»  содержит основные характеристики бюджета. Текстовые статьи Проекта Решения в целом не противоречат бюджетному законодательству.  КСП считает возможным рассмотрение Проекта решения МО СП «Сухинское» «О бюджете на 2016 год» с учетом замечаний и предложений, содержащихся в настоящем Заключении.</t>
  </si>
  <si>
    <t>23.11.2015г.</t>
  </si>
  <si>
    <t>Представленный проект бюджета МО СП "Твороговское" на  2016  год в основном соответствует требованиям бюджетного законодательства.      Проект решения «Об утверждении проекта решения «О бюджете МО  СП Творговское»  на 2016 год»  содержит основные характеристики бюджета. Текстовые статьи Проекта Решения в целом не противоречат бюджетному законодательству. КСП считает возможным рассмотрение Проекта решения МО СП «Твороговское» «О бюджете на 2016 год» с учетом замечаний и предложений, содержащихся в настоящем Заключении.</t>
  </si>
  <si>
    <t>17.11.2015г.</t>
  </si>
  <si>
    <t xml:space="preserve">Представленный проект бюджета МО СП "Шергинское" на  2016  год в основном соответствует требованиям бюджетного законодательства.      Проект решения «Об утверждении проекта решения «О бюджете МО  СП Шергинское»  на 2016 год»  содержит основные характеристики бюджета. Текстовые статьи Проекта Решения в целом не противоречат бюджетному законодательству.  КСП считает возможным рассмотрение Проекта решения МО СП «Шергинское» «О бюджете на 2016 год» с учетом замечаний и предложений, содержащихся в настоящем Заключении.
</t>
  </si>
  <si>
    <t>13.11.2015г.</t>
  </si>
  <si>
    <t>Представленный проект бюджета МО ГП "Бабушкинское" на  2016  год в основном соответствует требованиям бюджетного законодательства.      Проект решения «Об утверждении проекта решения «О бюджете МО  ГП Бабушкинское»  на 2016 год» для рассмотрения в первом чтении содержит основные характеристики бюджета. Текстовые статьи Проекта Решения в целом не противоречат бюджетному законодательству. КСП считает возможным рассмотрение Проекта решения МО ГП «Бабушкинское» «О бюджете на 2016 год» с учетом замечаний и предложений, содержащихся в настоящем Заключении.</t>
  </si>
  <si>
    <t xml:space="preserve">Проект решения «Об утверждении проекта решения «О бюджете МО Каменское» ГП на 2016 год» для рассмотрения в первом чтении содержит основные характеристики бюджета. Текстовые статьи Проекта Решения в целом не противоречат бюджетному законодательству.        Контрольно-счетная палата МО «Кабанский район» считает возможным рассмотрение Проекта решения на очередной сессии Совета депутатов МО «Каменское» ГП с учетом   замечаний, содержащихся в настоящем Заключении.
</t>
  </si>
  <si>
    <t>06.11.2015г.</t>
  </si>
  <si>
    <t>Не соответствие с программой социально-экономического развития,  нарушение п.4 ст.173, ст.174, ст.86 Бюджетного кодекса. КСП считает возможным рассмотрение Проекта решения МО ГП «Селенгинское» «О бюджете на 2016 год» с учетом замечаний и предложений, содержащихся в настоящем Заключении.</t>
  </si>
  <si>
    <t>16.11.2015г.</t>
  </si>
  <si>
    <t>Имеется нарушение ст.81, ст.173, ст. 184.2 Бюджетного кодекса. КСП считает возможным рассмотрение Проекта решения МО СП «Танхойское» «О бюджете на 2016 год» с учетом замечаний и предложений, содержащихся в настоящем Заключении.</t>
  </si>
  <si>
    <t>Расчет индикатора U1 "утверждение бюджета муниципалитета на очередной финансовый год и на плановый период</t>
  </si>
  <si>
    <t xml:space="preserve">решение о бюджете муниципалитета </t>
  </si>
  <si>
    <t>U1</t>
  </si>
  <si>
    <t xml:space="preserve">индикатор U1 </t>
  </si>
  <si>
    <t xml:space="preserve">решения сессии Совета депутатов  МО СП «Байкало-Кударинское» о бюджете на 2016 </t>
  </si>
  <si>
    <t>утверждение бюджета муницпалитета на очередной финансовый год</t>
  </si>
  <si>
    <t>утверждение и составление проекта бюджета на очередной финансовый год и на плановый период и соответсвие его требованиям бюджетного законодательства</t>
  </si>
  <si>
    <t>уровень дефицита бюджета муниципалитета в общем объеме доходов</t>
  </si>
  <si>
    <t>отклонение объема расходов бюджета муниципалитета в отчетном периоде к первоначально утвержденным плановым назначениям</t>
  </si>
  <si>
    <t>Зависимость бюджета от финансовой помощи</t>
  </si>
  <si>
    <t>утверждение бюджета муниципалитета по доходам без учета безвозмездных поступлений из других бюджетов на очередной финансовый год</t>
  </si>
  <si>
    <t>Качество бюджетного планирования</t>
  </si>
  <si>
    <t>отношение объема кредиторской задолженности муниципалитета к общему объему расходов</t>
  </si>
  <si>
    <t>объем кредиторской задолженности по выплате заработной платы с начислениями на нее по бюджету муниципалитета</t>
  </si>
  <si>
    <t>объем кредиторской задолженности по оплате коммунальных услуг по бюджету муниципалитета</t>
  </si>
  <si>
    <t>соблюдение норматива расходов на оплату труда</t>
  </si>
  <si>
    <t>формирование муниципальных заданий на предоставление муниципальных услуг юридическим и физическим лицам</t>
  </si>
  <si>
    <t>нарушение бюджетного законодательства при исполнении бюджета и наличие распоряжений о приоставнолении предоставления МБТ</t>
  </si>
  <si>
    <t>Качество исполнения бюджета</t>
  </si>
  <si>
    <t>Муниципальное учреждение без долгов</t>
  </si>
  <si>
    <t>Уровень долговой нагрузки на муниципальный бюджет</t>
  </si>
  <si>
    <t>Отношение объема долговых обязательств муниципальных унитарных предприятий муниципалитета к объему доходов бюджета муниципалитета</t>
  </si>
  <si>
    <t>качество управления долговыми обязательствами</t>
  </si>
  <si>
    <t>Размещение на официальных сайтах органов местного самоуправления муниицпалитетов решения обюджетет и отчета о результатах деятельности финансового органа муниципалитетат за отчетный финансовый год</t>
  </si>
  <si>
    <t>Ежемесячное размещение на официальных сайтах органов местного самоуправления муниципалитетов отчетов об исполнении бюджета муниципалитета</t>
  </si>
  <si>
    <t>Проведение пубичных слушаний по проекту бюджета муниципалитета и проекту отчета об исполнении бюджета муниципалитета в соответсвии с установленным порядком</t>
  </si>
  <si>
    <t>степень прозрачности бюджета</t>
  </si>
  <si>
    <t>Итоговый бал</t>
  </si>
  <si>
    <t xml:space="preserve">Место в рейтинговой оценки </t>
  </si>
  <si>
    <t>U4</t>
  </si>
  <si>
    <t>U5</t>
  </si>
  <si>
    <t>U6</t>
  </si>
  <si>
    <t>U7</t>
  </si>
  <si>
    <t>U8</t>
  </si>
  <si>
    <t>U11</t>
  </si>
  <si>
    <t>U12</t>
  </si>
  <si>
    <t>U13</t>
  </si>
  <si>
    <t>U14</t>
  </si>
  <si>
    <t>U16</t>
  </si>
  <si>
    <t>U17</t>
  </si>
  <si>
    <t>U18</t>
  </si>
  <si>
    <t>ИТОГО</t>
  </si>
  <si>
    <t>15</t>
  </si>
  <si>
    <t>18</t>
  </si>
  <si>
    <t>11-12</t>
  </si>
  <si>
    <t>4</t>
  </si>
  <si>
    <t>5</t>
  </si>
  <si>
    <t>19</t>
  </si>
  <si>
    <t>16-17</t>
  </si>
  <si>
    <t>7-8</t>
  </si>
  <si>
    <t>13-14</t>
  </si>
  <si>
    <t>9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</si>
</sst>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(* #,##0.00_);_(* \(#,##0.00\);_(* \-??_);_(@_)"/>
    <numFmt numFmtId="166" formatCode="0.0"/>
    <numFmt numFmtId="167" formatCode="0.00"/>
    <numFmt numFmtId="168" formatCode="#,##0.0"/>
    <numFmt numFmtId="169" formatCode="#,##0"/>
    <numFmt numFmtId="170" formatCode="0"/>
    <numFmt numFmtId="171" formatCode="0.00;[RED]\-0.00"/>
    <numFmt numFmtId="172" formatCode="#,##0.00"/>
    <numFmt numFmtId="173" formatCode="_(* #,##0.0_);_(* \(#,##0.0\);_(* \-??_);_(@_)"/>
    <numFmt numFmtId="174" formatCode="_-* #,##0_р_._-;\-* #,##0_р_._-;_-* \-??_р_._-;_-@_-"/>
    <numFmt numFmtId="175" formatCode="DD/MM/YYYY"/>
    <numFmt numFmtId="176" formatCode="@"/>
  </numFmts>
  <fonts count="15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3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center" wrapText="1"/>
    </xf>
    <xf numFmtId="164" fontId="0" fillId="0" borderId="0" xfId="0" applyAlignment="1">
      <alignment horizontal="center"/>
    </xf>
    <xf numFmtId="164" fontId="2" fillId="2" borderId="1" xfId="0" applyFont="1" applyFill="1" applyBorder="1" applyAlignment="1">
      <alignment horizontal="center" wrapText="1"/>
    </xf>
    <xf numFmtId="164" fontId="1" fillId="0" borderId="0" xfId="0" applyFont="1" applyFill="1" applyAlignment="1">
      <alignment wrapText="1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1" fillId="0" borderId="2" xfId="0" applyFont="1" applyBorder="1" applyAlignment="1">
      <alignment wrapText="1"/>
    </xf>
    <xf numFmtId="164" fontId="1" fillId="0" borderId="2" xfId="0" applyFont="1" applyBorder="1" applyAlignment="1">
      <alignment horizontal="center" wrapText="1"/>
    </xf>
    <xf numFmtId="165" fontId="1" fillId="0" borderId="2" xfId="15" applyFont="1" applyFill="1" applyBorder="1" applyAlignment="1" applyProtection="1">
      <alignment horizontal="center"/>
      <protection/>
    </xf>
    <xf numFmtId="166" fontId="1" fillId="0" borderId="2" xfId="0" applyNumberFormat="1" applyFont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2" fillId="0" borderId="0" xfId="0" applyFont="1" applyFill="1" applyAlignment="1">
      <alignment wrapText="1"/>
    </xf>
    <xf numFmtId="165" fontId="1" fillId="0" borderId="2" xfId="15" applyFont="1" applyFill="1" applyBorder="1" applyAlignment="1" applyProtection="1">
      <alignment/>
      <protection/>
    </xf>
    <xf numFmtId="167" fontId="1" fillId="0" borderId="2" xfId="0" applyNumberFormat="1" applyFont="1" applyBorder="1" applyAlignment="1">
      <alignment/>
    </xf>
    <xf numFmtId="167" fontId="1" fillId="0" borderId="2" xfId="0" applyNumberFormat="1" applyFont="1" applyBorder="1" applyAlignment="1">
      <alignment horizontal="center"/>
    </xf>
    <xf numFmtId="164" fontId="1" fillId="0" borderId="2" xfId="0" applyFont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5" fontId="3" fillId="0" borderId="2" xfId="15" applyFont="1" applyFill="1" applyBorder="1" applyAlignment="1" applyProtection="1">
      <alignment horizontal="center" wrapText="1"/>
      <protection/>
    </xf>
    <xf numFmtId="164" fontId="1" fillId="0" borderId="2" xfId="0" applyFont="1" applyBorder="1" applyAlignment="1">
      <alignment horizontal="center"/>
    </xf>
    <xf numFmtId="164" fontId="3" fillId="0" borderId="0" xfId="0" applyFont="1" applyAlignment="1">
      <alignment wrapText="1"/>
    </xf>
    <xf numFmtId="164" fontId="3" fillId="0" borderId="0" xfId="0" applyFont="1" applyAlignment="1">
      <alignment horizontal="center" wrapText="1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wrapText="1"/>
    </xf>
    <xf numFmtId="164" fontId="3" fillId="0" borderId="2" xfId="0" applyFont="1" applyBorder="1" applyAlignment="1">
      <alignment horizontal="center" wrapText="1"/>
    </xf>
    <xf numFmtId="164" fontId="3" fillId="0" borderId="2" xfId="0" applyFont="1" applyBorder="1" applyAlignment="1">
      <alignment horizontal="center"/>
    </xf>
    <xf numFmtId="165" fontId="3" fillId="0" borderId="2" xfId="15" applyFont="1" applyFill="1" applyBorder="1" applyAlignment="1" applyProtection="1">
      <alignment horizontal="center"/>
      <protection/>
    </xf>
    <xf numFmtId="165" fontId="4" fillId="0" borderId="2" xfId="15" applyFont="1" applyFill="1" applyBorder="1" applyAlignment="1" applyProtection="1">
      <alignment horizontal="center"/>
      <protection/>
    </xf>
    <xf numFmtId="166" fontId="3" fillId="0" borderId="2" xfId="0" applyNumberFormat="1" applyFont="1" applyBorder="1" applyAlignment="1">
      <alignment horizontal="center" wrapText="1"/>
    </xf>
    <xf numFmtId="168" fontId="3" fillId="0" borderId="2" xfId="15" applyNumberFormat="1" applyFont="1" applyFill="1" applyBorder="1" applyAlignment="1" applyProtection="1">
      <alignment horizontal="center" wrapText="1"/>
      <protection/>
    </xf>
    <xf numFmtId="169" fontId="3" fillId="0" borderId="2" xfId="15" applyNumberFormat="1" applyFont="1" applyFill="1" applyBorder="1" applyAlignment="1" applyProtection="1">
      <alignment horizontal="center" wrapText="1"/>
      <protection/>
    </xf>
    <xf numFmtId="170" fontId="3" fillId="0" borderId="2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/>
    </xf>
    <xf numFmtId="164" fontId="6" fillId="2" borderId="1" xfId="0" applyFont="1" applyFill="1" applyBorder="1" applyAlignment="1">
      <alignment horizontal="center" wrapText="1"/>
    </xf>
    <xf numFmtId="164" fontId="6" fillId="0" borderId="0" xfId="0" applyFont="1" applyAlignment="1">
      <alignment/>
    </xf>
    <xf numFmtId="164" fontId="6" fillId="0" borderId="2" xfId="0" applyFont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/>
    </xf>
    <xf numFmtId="164" fontId="5" fillId="0" borderId="2" xfId="0" applyFont="1" applyBorder="1" applyAlignment="1">
      <alignment wrapText="1"/>
    </xf>
    <xf numFmtId="166" fontId="5" fillId="0" borderId="2" xfId="0" applyNumberFormat="1" applyFont="1" applyBorder="1" applyAlignment="1">
      <alignment horizontal="center"/>
    </xf>
    <xf numFmtId="164" fontId="5" fillId="0" borderId="2" xfId="0" applyFont="1" applyBorder="1" applyAlignment="1">
      <alignment horizontal="center" wrapText="1"/>
    </xf>
    <xf numFmtId="164" fontId="7" fillId="0" borderId="0" xfId="0" applyFont="1" applyAlignment="1">
      <alignment horizontal="left" wrapText="1"/>
    </xf>
    <xf numFmtId="164" fontId="2" fillId="2" borderId="0" xfId="0" applyFont="1" applyFill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9" fillId="0" borderId="2" xfId="0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/>
    </xf>
    <xf numFmtId="164" fontId="7" fillId="0" borderId="2" xfId="0" applyFont="1" applyBorder="1" applyAlignment="1">
      <alignment horizontal="left" wrapText="1"/>
    </xf>
    <xf numFmtId="164" fontId="6" fillId="0" borderId="0" xfId="0" applyFont="1" applyFill="1" applyAlignment="1">
      <alignment wrapText="1"/>
    </xf>
    <xf numFmtId="164" fontId="5" fillId="0" borderId="2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5" fontId="5" fillId="0" borderId="2" xfId="15" applyFont="1" applyFill="1" applyBorder="1" applyAlignment="1" applyProtection="1">
      <alignment horizontal="center"/>
      <protection/>
    </xf>
    <xf numFmtId="166" fontId="5" fillId="0" borderId="2" xfId="0" applyNumberFormat="1" applyFont="1" applyBorder="1" applyAlignment="1">
      <alignment/>
    </xf>
    <xf numFmtId="167" fontId="5" fillId="0" borderId="2" xfId="0" applyNumberFormat="1" applyFont="1" applyBorder="1" applyAlignment="1">
      <alignment/>
    </xf>
    <xf numFmtId="164" fontId="6" fillId="0" borderId="0" xfId="0" applyFont="1" applyAlignment="1">
      <alignment wrapText="1"/>
    </xf>
    <xf numFmtId="164" fontId="6" fillId="0" borderId="0" xfId="0" applyFont="1" applyBorder="1" applyAlignment="1">
      <alignment horizontal="left" wrapText="1"/>
    </xf>
    <xf numFmtId="164" fontId="6" fillId="2" borderId="0" xfId="0" applyFont="1" applyFill="1" applyBorder="1" applyAlignment="1">
      <alignment horizontal="center" wrapText="1"/>
    </xf>
    <xf numFmtId="164" fontId="6" fillId="0" borderId="2" xfId="0" applyFont="1" applyBorder="1" applyAlignment="1">
      <alignment wrapText="1"/>
    </xf>
    <xf numFmtId="164" fontId="5" fillId="0" borderId="2" xfId="0" applyFont="1" applyBorder="1" applyAlignment="1">
      <alignment/>
    </xf>
    <xf numFmtId="164" fontId="4" fillId="0" borderId="2" xfId="0" applyFont="1" applyFill="1" applyBorder="1" applyAlignment="1">
      <alignment horizontal="center" vertical="center" wrapText="1"/>
    </xf>
    <xf numFmtId="167" fontId="3" fillId="0" borderId="2" xfId="0" applyNumberFormat="1" applyFont="1" applyBorder="1" applyAlignment="1">
      <alignment wrapText="1"/>
    </xf>
    <xf numFmtId="166" fontId="3" fillId="0" borderId="2" xfId="0" applyNumberFormat="1" applyFont="1" applyBorder="1" applyAlignment="1">
      <alignment/>
    </xf>
    <xf numFmtId="164" fontId="4" fillId="0" borderId="0" xfId="0" applyFont="1" applyAlignment="1">
      <alignment wrapText="1"/>
    </xf>
    <xf numFmtId="164" fontId="4" fillId="0" borderId="0" xfId="0" applyFont="1" applyAlignment="1">
      <alignment/>
    </xf>
    <xf numFmtId="171" fontId="3" fillId="0" borderId="2" xfId="15" applyNumberFormat="1" applyFont="1" applyFill="1" applyBorder="1" applyAlignment="1" applyProtection="1">
      <alignment horizontal="center" wrapText="1"/>
      <protection/>
    </xf>
    <xf numFmtId="171" fontId="3" fillId="0" borderId="2" xfId="0" applyNumberFormat="1" applyFont="1" applyBorder="1" applyAlignment="1">
      <alignment wrapText="1"/>
    </xf>
    <xf numFmtId="170" fontId="3" fillId="0" borderId="2" xfId="0" applyNumberFormat="1" applyFont="1" applyBorder="1" applyAlignment="1">
      <alignment wrapText="1"/>
    </xf>
    <xf numFmtId="164" fontId="4" fillId="0" borderId="2" xfId="0" applyFont="1" applyBorder="1" applyAlignment="1">
      <alignment horizontal="center" wrapText="1"/>
    </xf>
    <xf numFmtId="165" fontId="3" fillId="0" borderId="0" xfId="15" applyFont="1" applyFill="1" applyBorder="1" applyAlignment="1" applyProtection="1">
      <alignment horizontal="center"/>
      <protection/>
    </xf>
    <xf numFmtId="166" fontId="3" fillId="0" borderId="0" xfId="0" applyNumberFormat="1" applyFont="1" applyBorder="1" applyAlignment="1">
      <alignment/>
    </xf>
    <xf numFmtId="164" fontId="4" fillId="0" borderId="2" xfId="0" applyFont="1" applyBorder="1" applyAlignment="1">
      <alignment horizontal="left" wrapText="1"/>
    </xf>
    <xf numFmtId="164" fontId="4" fillId="3" borderId="2" xfId="0" applyFont="1" applyFill="1" applyBorder="1" applyAlignment="1">
      <alignment horizontal="center" vertical="center" wrapText="1"/>
    </xf>
    <xf numFmtId="172" fontId="3" fillId="0" borderId="2" xfId="0" applyNumberFormat="1" applyFont="1" applyBorder="1" applyAlignment="1">
      <alignment wrapText="1"/>
    </xf>
    <xf numFmtId="165" fontId="3" fillId="3" borderId="2" xfId="15" applyFont="1" applyFill="1" applyBorder="1" applyAlignment="1" applyProtection="1">
      <alignment horizontal="center" wrapText="1"/>
      <protection/>
    </xf>
    <xf numFmtId="173" fontId="3" fillId="3" borderId="2" xfId="15" applyNumberFormat="1" applyFont="1" applyFill="1" applyBorder="1" applyAlignment="1" applyProtection="1">
      <alignment horizontal="center" wrapText="1"/>
      <protection/>
    </xf>
    <xf numFmtId="174" fontId="3" fillId="0" borderId="2" xfId="0" applyNumberFormat="1" applyFont="1" applyBorder="1" applyAlignment="1">
      <alignment horizontal="center"/>
    </xf>
    <xf numFmtId="166" fontId="3" fillId="0" borderId="2" xfId="0" applyNumberFormat="1" applyFont="1" applyFill="1" applyBorder="1" applyAlignment="1">
      <alignment horizontal="center"/>
    </xf>
    <xf numFmtId="164" fontId="4" fillId="0" borderId="2" xfId="0" applyFont="1" applyBorder="1" applyAlignment="1">
      <alignment wrapText="1"/>
    </xf>
    <xf numFmtId="164" fontId="8" fillId="0" borderId="2" xfId="0" applyFont="1" applyFill="1" applyBorder="1" applyAlignment="1">
      <alignment horizontal="center" vertical="center" wrapText="1"/>
    </xf>
    <xf numFmtId="165" fontId="1" fillId="0" borderId="2" xfId="15" applyFont="1" applyFill="1" applyBorder="1" applyAlignment="1" applyProtection="1">
      <alignment horizontal="center" wrapText="1"/>
      <protection/>
    </xf>
    <xf numFmtId="173" fontId="1" fillId="0" borderId="2" xfId="15" applyNumberFormat="1" applyFont="1" applyFill="1" applyBorder="1" applyAlignment="1" applyProtection="1">
      <alignment/>
      <protection/>
    </xf>
    <xf numFmtId="164" fontId="1" fillId="0" borderId="2" xfId="0" applyFont="1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4" fontId="1" fillId="0" borderId="0" xfId="0" applyFont="1" applyAlignment="1">
      <alignment/>
    </xf>
    <xf numFmtId="164" fontId="2" fillId="2" borderId="0" xfId="0" applyFont="1" applyFill="1" applyBorder="1" applyAlignment="1">
      <alignment horizontal="left" wrapText="1"/>
    </xf>
    <xf numFmtId="164" fontId="2" fillId="0" borderId="2" xfId="0" applyFont="1" applyBorder="1" applyAlignment="1">
      <alignment wrapText="1"/>
    </xf>
    <xf numFmtId="164" fontId="2" fillId="0" borderId="3" xfId="0" applyFont="1" applyBorder="1" applyAlignment="1">
      <alignment horizontal="left" wrapText="1"/>
    </xf>
    <xf numFmtId="164" fontId="2" fillId="0" borderId="0" xfId="0" applyFont="1" applyAlignment="1">
      <alignment horizontal="center" wrapText="1"/>
    </xf>
    <xf numFmtId="173" fontId="1" fillId="0" borderId="2" xfId="15" applyNumberFormat="1" applyFont="1" applyFill="1" applyBorder="1" applyAlignment="1" applyProtection="1">
      <alignment horizontal="center"/>
      <protection/>
    </xf>
    <xf numFmtId="164" fontId="1" fillId="0" borderId="2" xfId="0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0" fillId="0" borderId="0" xfId="0" applyFill="1" applyAlignment="1">
      <alignment/>
    </xf>
    <xf numFmtId="164" fontId="0" fillId="0" borderId="0" xfId="0" applyFill="1" applyAlignment="1">
      <alignment wrapText="1"/>
    </xf>
    <xf numFmtId="164" fontId="10" fillId="0" borderId="0" xfId="0" applyFont="1" applyFill="1" applyAlignment="1">
      <alignment wrapText="1"/>
    </xf>
    <xf numFmtId="164" fontId="2" fillId="0" borderId="1" xfId="0" applyFont="1" applyFill="1" applyBorder="1" applyAlignment="1">
      <alignment horizontal="center" wrapText="1"/>
    </xf>
    <xf numFmtId="164" fontId="11" fillId="0" borderId="2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/>
    </xf>
    <xf numFmtId="164" fontId="1" fillId="0" borderId="2" xfId="0" applyFont="1" applyFill="1" applyBorder="1" applyAlignment="1">
      <alignment wrapText="1"/>
    </xf>
    <xf numFmtId="164" fontId="1" fillId="0" borderId="2" xfId="0" applyFont="1" applyFill="1" applyBorder="1" applyAlignment="1">
      <alignment horizontal="center" wrapText="1"/>
    </xf>
    <xf numFmtId="175" fontId="1" fillId="2" borderId="2" xfId="0" applyNumberFormat="1" applyFont="1" applyFill="1" applyBorder="1" applyAlignment="1">
      <alignment horizontal="center" wrapText="1"/>
    </xf>
    <xf numFmtId="175" fontId="10" fillId="0" borderId="2" xfId="0" applyNumberFormat="1" applyFont="1" applyFill="1" applyBorder="1" applyAlignment="1">
      <alignment horizontal="center" wrapText="1"/>
    </xf>
    <xf numFmtId="164" fontId="12" fillId="2" borderId="2" xfId="0" applyFont="1" applyFill="1" applyBorder="1" applyAlignment="1">
      <alignment horizontal="justify" vertical="center"/>
    </xf>
    <xf numFmtId="164" fontId="12" fillId="2" borderId="2" xfId="0" applyFont="1" applyFill="1" applyBorder="1" applyAlignment="1">
      <alignment horizontal="justify" vertical="center" wrapText="1"/>
    </xf>
    <xf numFmtId="175" fontId="12" fillId="0" borderId="2" xfId="0" applyNumberFormat="1" applyFont="1" applyFill="1" applyBorder="1" applyAlignment="1">
      <alignment horizontal="center" wrapText="1"/>
    </xf>
    <xf numFmtId="164" fontId="1" fillId="4" borderId="2" xfId="0" applyFont="1" applyFill="1" applyBorder="1" applyAlignment="1">
      <alignment wrapText="1"/>
    </xf>
    <xf numFmtId="164" fontId="1" fillId="4" borderId="2" xfId="0" applyFont="1" applyFill="1" applyBorder="1" applyAlignment="1">
      <alignment horizontal="center" wrapText="1"/>
    </xf>
    <xf numFmtId="164" fontId="1" fillId="4" borderId="2" xfId="0" applyFont="1" applyFill="1" applyBorder="1" applyAlignment="1">
      <alignment horizontal="center"/>
    </xf>
    <xf numFmtId="175" fontId="1" fillId="4" borderId="2" xfId="0" applyNumberFormat="1" applyFont="1" applyFill="1" applyBorder="1" applyAlignment="1">
      <alignment horizontal="center" wrapText="1"/>
    </xf>
    <xf numFmtId="175" fontId="12" fillId="4" borderId="2" xfId="0" applyNumberFormat="1" applyFont="1" applyFill="1" applyBorder="1" applyAlignment="1">
      <alignment horizontal="center" wrapText="1"/>
    </xf>
    <xf numFmtId="164" fontId="12" fillId="4" borderId="0" xfId="0" applyFont="1" applyFill="1" applyAlignment="1">
      <alignment horizontal="justify" vertical="center" wrapText="1"/>
    </xf>
    <xf numFmtId="164" fontId="12" fillId="2" borderId="0" xfId="0" applyFont="1" applyFill="1" applyAlignment="1">
      <alignment horizontal="justify" vertical="center" wrapText="1"/>
    </xf>
    <xf numFmtId="164" fontId="12" fillId="2" borderId="0" xfId="0" applyFont="1" applyFill="1" applyAlignment="1">
      <alignment horizontal="justify" vertical="center"/>
    </xf>
    <xf numFmtId="164" fontId="12" fillId="2" borderId="2" xfId="0" applyFont="1" applyFill="1" applyBorder="1" applyAlignment="1">
      <alignment wrapText="1"/>
    </xf>
    <xf numFmtId="175" fontId="10" fillId="4" borderId="2" xfId="0" applyNumberFormat="1" applyFont="1" applyFill="1" applyBorder="1" applyAlignment="1">
      <alignment horizontal="center" wrapText="1"/>
    </xf>
    <xf numFmtId="164" fontId="12" fillId="4" borderId="2" xfId="0" applyNumberFormat="1" applyFont="1" applyFill="1" applyBorder="1" applyAlignment="1">
      <alignment wrapText="1"/>
    </xf>
    <xf numFmtId="164" fontId="12" fillId="4" borderId="2" xfId="0" applyFont="1" applyFill="1" applyBorder="1" applyAlignment="1">
      <alignment horizontal="justify" wrapText="1"/>
    </xf>
    <xf numFmtId="164" fontId="12" fillId="0" borderId="0" xfId="0" applyFont="1" applyFill="1" applyAlignment="1">
      <alignment wrapText="1"/>
    </xf>
    <xf numFmtId="164" fontId="1" fillId="0" borderId="0" xfId="0" applyFont="1" applyFill="1" applyAlignment="1">
      <alignment horizontal="left" wrapText="1"/>
    </xf>
    <xf numFmtId="164" fontId="0" fillId="0" borderId="0" xfId="0" applyFont="1" applyFill="1" applyAlignment="1">
      <alignment/>
    </xf>
    <xf numFmtId="164" fontId="1" fillId="0" borderId="2" xfId="0" applyFont="1" applyFill="1" applyBorder="1" applyAlignment="1">
      <alignment horizontal="left" wrapText="1"/>
    </xf>
    <xf numFmtId="164" fontId="2" fillId="0" borderId="2" xfId="0" applyFont="1" applyBorder="1" applyAlignment="1">
      <alignment horizontal="center" wrapText="1"/>
    </xf>
    <xf numFmtId="164" fontId="13" fillId="0" borderId="2" xfId="0" applyFont="1" applyBorder="1" applyAlignment="1">
      <alignment horizontal="center" vertical="center" wrapText="1"/>
    </xf>
    <xf numFmtId="164" fontId="14" fillId="2" borderId="2" xfId="0" applyFont="1" applyFill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13" fillId="0" borderId="0" xfId="0" applyFont="1" applyAlignment="1">
      <alignment wrapText="1"/>
    </xf>
    <xf numFmtId="164" fontId="2" fillId="2" borderId="2" xfId="0" applyFont="1" applyFill="1" applyBorder="1" applyAlignment="1">
      <alignment horizontal="center" wrapText="1"/>
    </xf>
    <xf numFmtId="164" fontId="2" fillId="0" borderId="2" xfId="0" applyFont="1" applyFill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  <xf numFmtId="166" fontId="2" fillId="2" borderId="2" xfId="0" applyNumberFormat="1" applyFont="1" applyFill="1" applyBorder="1" applyAlignment="1">
      <alignment horizontal="center" wrapText="1"/>
    </xf>
    <xf numFmtId="167" fontId="1" fillId="0" borderId="2" xfId="0" applyNumberFormat="1" applyFont="1" applyBorder="1" applyAlignment="1">
      <alignment horizontal="center" wrapText="1"/>
    </xf>
    <xf numFmtId="176" fontId="2" fillId="0" borderId="2" xfId="0" applyNumberFormat="1" applyFont="1" applyBorder="1" applyAlignment="1">
      <alignment horizontal="center" wrapText="1"/>
    </xf>
    <xf numFmtId="167" fontId="1" fillId="0" borderId="2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4D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0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F21"/>
  <sheetViews>
    <sheetView zoomScale="87" zoomScaleNormal="87" workbookViewId="0" topLeftCell="A1">
      <selection activeCell="E2" sqref="E2"/>
    </sheetView>
  </sheetViews>
  <sheetFormatPr defaultColWidth="9.140625" defaultRowHeight="12.75"/>
  <cols>
    <col min="1" max="1" width="3.7109375" style="1" customWidth="1"/>
    <col min="2" max="2" width="29.140625" style="1" customWidth="1"/>
    <col min="3" max="3" width="16.421875" style="2" customWidth="1"/>
    <col min="4" max="5" width="9.140625" style="3" customWidth="1"/>
  </cols>
  <sheetData>
    <row r="1" spans="1:6" ht="66.75" customHeight="1">
      <c r="A1" s="4" t="s">
        <v>0</v>
      </c>
      <c r="B1" s="4"/>
      <c r="C1" s="4"/>
      <c r="D1" s="4"/>
      <c r="E1" s="4"/>
      <c r="F1" s="5"/>
    </row>
    <row r="2" spans="1:5" ht="12.75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</row>
    <row r="3" spans="1:5" ht="12.75">
      <c r="A3" s="8">
        <v>1</v>
      </c>
      <c r="B3" s="8" t="s">
        <v>6</v>
      </c>
      <c r="C3" s="9">
        <v>1</v>
      </c>
      <c r="D3" s="10">
        <v>1.6</v>
      </c>
      <c r="E3" s="11">
        <f>D3*C3</f>
        <v>1.6</v>
      </c>
    </row>
    <row r="4" spans="1:5" ht="21.75" customHeight="1">
      <c r="A4" s="8">
        <v>2</v>
      </c>
      <c r="B4" s="8" t="s">
        <v>7</v>
      </c>
      <c r="C4" s="9">
        <v>1</v>
      </c>
      <c r="D4" s="10">
        <v>1.6</v>
      </c>
      <c r="E4" s="11">
        <f>D4*C4</f>
        <v>1.6</v>
      </c>
    </row>
    <row r="5" spans="1:5" ht="21.75" customHeight="1">
      <c r="A5" s="8">
        <v>3</v>
      </c>
      <c r="B5" s="8" t="s">
        <v>8</v>
      </c>
      <c r="C5" s="9">
        <v>1</v>
      </c>
      <c r="D5" s="10">
        <v>1.6</v>
      </c>
      <c r="E5" s="11">
        <f>D5*C5</f>
        <v>1.6</v>
      </c>
    </row>
    <row r="6" spans="1:5" ht="21.75" customHeight="1">
      <c r="A6" s="8">
        <v>4</v>
      </c>
      <c r="B6" s="8" t="s">
        <v>9</v>
      </c>
      <c r="C6" s="9">
        <v>1</v>
      </c>
      <c r="D6" s="10">
        <v>1.6</v>
      </c>
      <c r="E6" s="11">
        <f>D6*C6</f>
        <v>1.6</v>
      </c>
    </row>
    <row r="7" spans="1:5" ht="21.75" customHeight="1">
      <c r="A7" s="8">
        <v>5</v>
      </c>
      <c r="B7" s="8" t="s">
        <v>10</v>
      </c>
      <c r="C7" s="9">
        <v>1</v>
      </c>
      <c r="D7" s="10">
        <v>1.6</v>
      </c>
      <c r="E7" s="11">
        <f>D7*C7</f>
        <v>1.6</v>
      </c>
    </row>
    <row r="8" spans="1:5" ht="21.75" customHeight="1">
      <c r="A8" s="8">
        <v>6</v>
      </c>
      <c r="B8" s="8" t="s">
        <v>11</v>
      </c>
      <c r="C8" s="9">
        <v>1</v>
      </c>
      <c r="D8" s="10">
        <v>1.6</v>
      </c>
      <c r="E8" s="11">
        <f>D8*C8</f>
        <v>1.6</v>
      </c>
    </row>
    <row r="9" spans="1:5" ht="21.75" customHeight="1">
      <c r="A9" s="8">
        <v>7</v>
      </c>
      <c r="B9" s="8" t="s">
        <v>12</v>
      </c>
      <c r="C9" s="9">
        <v>1</v>
      </c>
      <c r="D9" s="10">
        <v>1.6</v>
      </c>
      <c r="E9" s="11">
        <f>D9*C9</f>
        <v>1.6</v>
      </c>
    </row>
    <row r="10" spans="1:5" ht="21.75" customHeight="1">
      <c r="A10" s="8">
        <v>8</v>
      </c>
      <c r="B10" s="8" t="s">
        <v>13</v>
      </c>
      <c r="C10" s="9">
        <v>1</v>
      </c>
      <c r="D10" s="10">
        <v>1.6</v>
      </c>
      <c r="E10" s="11">
        <f>D10*C10</f>
        <v>1.6</v>
      </c>
    </row>
    <row r="11" spans="1:5" ht="21.75" customHeight="1">
      <c r="A11" s="8">
        <v>9</v>
      </c>
      <c r="B11" s="8" t="s">
        <v>14</v>
      </c>
      <c r="C11" s="9">
        <v>1</v>
      </c>
      <c r="D11" s="10">
        <v>1.6</v>
      </c>
      <c r="E11" s="11">
        <f>D11*C11</f>
        <v>1.6</v>
      </c>
    </row>
    <row r="12" spans="1:5" ht="21.75" customHeight="1">
      <c r="A12" s="8">
        <v>10</v>
      </c>
      <c r="B12" s="8" t="s">
        <v>15</v>
      </c>
      <c r="C12" s="9">
        <v>1</v>
      </c>
      <c r="D12" s="10">
        <v>1.6</v>
      </c>
      <c r="E12" s="11">
        <f>D12*C12</f>
        <v>1.6</v>
      </c>
    </row>
    <row r="13" spans="1:5" ht="21.75" customHeight="1">
      <c r="A13" s="8">
        <v>11</v>
      </c>
      <c r="B13" s="8" t="s">
        <v>16</v>
      </c>
      <c r="C13" s="9">
        <v>1</v>
      </c>
      <c r="D13" s="10">
        <v>1.6</v>
      </c>
      <c r="E13" s="11">
        <f>D13*C13</f>
        <v>1.6</v>
      </c>
    </row>
    <row r="14" spans="1:5" ht="21.75" customHeight="1">
      <c r="A14" s="8">
        <v>12</v>
      </c>
      <c r="B14" s="8" t="s">
        <v>17</v>
      </c>
      <c r="C14" s="9">
        <v>1</v>
      </c>
      <c r="D14" s="10">
        <v>1.6</v>
      </c>
      <c r="E14" s="11">
        <f>D14*C14</f>
        <v>1.6</v>
      </c>
    </row>
    <row r="15" spans="1:5" ht="21.75" customHeight="1">
      <c r="A15" s="8">
        <v>13</v>
      </c>
      <c r="B15" s="8" t="s">
        <v>18</v>
      </c>
      <c r="C15" s="9">
        <v>1</v>
      </c>
      <c r="D15" s="10">
        <v>1.6</v>
      </c>
      <c r="E15" s="11">
        <f>D15*C15</f>
        <v>1.6</v>
      </c>
    </row>
    <row r="16" spans="1:5" ht="21.75" customHeight="1">
      <c r="A16" s="8">
        <v>14</v>
      </c>
      <c r="B16" s="8" t="s">
        <v>19</v>
      </c>
      <c r="C16" s="9">
        <v>1</v>
      </c>
      <c r="D16" s="10">
        <v>1.6</v>
      </c>
      <c r="E16" s="11">
        <f>D16*C16</f>
        <v>1.6</v>
      </c>
    </row>
    <row r="17" spans="1:5" ht="21.75" customHeight="1">
      <c r="A17" s="8">
        <v>15</v>
      </c>
      <c r="B17" s="8" t="s">
        <v>20</v>
      </c>
      <c r="C17" s="9">
        <v>1</v>
      </c>
      <c r="D17" s="10">
        <v>1.6</v>
      </c>
      <c r="E17" s="11">
        <f>D17*C17</f>
        <v>1.6</v>
      </c>
    </row>
    <row r="18" spans="1:5" ht="21.75" customHeight="1">
      <c r="A18" s="8">
        <v>16</v>
      </c>
      <c r="B18" s="8" t="s">
        <v>21</v>
      </c>
      <c r="C18" s="9">
        <v>1</v>
      </c>
      <c r="D18" s="10">
        <v>1.6</v>
      </c>
      <c r="E18" s="11">
        <f>D18*C18</f>
        <v>1.6</v>
      </c>
    </row>
    <row r="19" spans="1:5" ht="21.75" customHeight="1">
      <c r="A19" s="8">
        <v>17</v>
      </c>
      <c r="B19" s="8" t="s">
        <v>22</v>
      </c>
      <c r="C19" s="9">
        <v>1</v>
      </c>
      <c r="D19" s="10">
        <v>1.6</v>
      </c>
      <c r="E19" s="11">
        <f>D19*C19</f>
        <v>1.6</v>
      </c>
    </row>
    <row r="20" spans="1:5" ht="21.75" customHeight="1">
      <c r="A20" s="8">
        <v>18</v>
      </c>
      <c r="B20" s="8" t="s">
        <v>23</v>
      </c>
      <c r="C20" s="9">
        <v>1</v>
      </c>
      <c r="D20" s="10">
        <v>1.6</v>
      </c>
      <c r="E20" s="11">
        <f>D20*C20</f>
        <v>1.6</v>
      </c>
    </row>
    <row r="21" spans="1:5" ht="21.75" customHeight="1">
      <c r="A21" s="8">
        <v>19</v>
      </c>
      <c r="B21" s="8" t="s">
        <v>24</v>
      </c>
      <c r="C21" s="9">
        <v>1</v>
      </c>
      <c r="D21" s="10">
        <v>1.6</v>
      </c>
      <c r="E21" s="11">
        <f>D21*C21</f>
        <v>1.6</v>
      </c>
    </row>
  </sheetData>
  <sheetProtection selectLockedCells="1" selectUnlockedCells="1"/>
  <mergeCells count="1">
    <mergeCell ref="A1:E1"/>
  </mergeCells>
  <printOptions/>
  <pageMargins left="0.75" right="0.75" top="1" bottom="1" header="0.5118055555555555" footer="0.5118055555555555"/>
  <pageSetup horizontalDpi="300" verticalDpi="300" orientation="portrait" paperSize="9" scale="86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I27"/>
  <sheetViews>
    <sheetView zoomScale="87" zoomScaleNormal="87" workbookViewId="0" topLeftCell="A19">
      <selection activeCell="D26" sqref="D26"/>
    </sheetView>
  </sheetViews>
  <sheetFormatPr defaultColWidth="9.140625" defaultRowHeight="12.75"/>
  <cols>
    <col min="1" max="1" width="3.7109375" style="40" customWidth="1"/>
    <col min="2" max="2" width="21.140625" style="40" customWidth="1"/>
    <col min="3" max="3" width="12.421875" style="40" customWidth="1"/>
    <col min="4" max="4" width="12.140625" style="40" customWidth="1"/>
    <col min="5" max="5" width="14.7109375" style="40" customWidth="1"/>
    <col min="6" max="6" width="15.140625" style="42" customWidth="1"/>
    <col min="7" max="7" width="11.140625" style="42" customWidth="1"/>
    <col min="8" max="16384" width="9.00390625" style="42" customWidth="1"/>
  </cols>
  <sheetData>
    <row r="1" spans="1:9" ht="45.75" customHeight="1">
      <c r="A1" s="43" t="s">
        <v>67</v>
      </c>
      <c r="B1" s="43"/>
      <c r="C1" s="43"/>
      <c r="D1" s="43"/>
      <c r="E1" s="43"/>
      <c r="F1" s="43"/>
      <c r="G1" s="43"/>
      <c r="H1" s="43"/>
      <c r="I1" s="43"/>
    </row>
    <row r="2" spans="1:9" ht="161.25" customHeight="1">
      <c r="A2" s="45" t="s">
        <v>1</v>
      </c>
      <c r="B2" s="45" t="s">
        <v>2</v>
      </c>
      <c r="C2" s="59" t="s">
        <v>68</v>
      </c>
      <c r="D2" s="59" t="s">
        <v>69</v>
      </c>
      <c r="E2" s="59" t="s">
        <v>70</v>
      </c>
      <c r="F2" s="59" t="s">
        <v>71</v>
      </c>
      <c r="G2" s="59" t="s">
        <v>72</v>
      </c>
      <c r="H2" s="58" t="s">
        <v>4</v>
      </c>
      <c r="I2" s="59" t="s">
        <v>73</v>
      </c>
    </row>
    <row r="3" spans="1:9" ht="36.75" customHeight="1">
      <c r="A3" s="48">
        <v>1</v>
      </c>
      <c r="B3" s="48" t="s">
        <v>6</v>
      </c>
      <c r="C3" s="48"/>
      <c r="D3" s="48"/>
      <c r="E3" s="48">
        <v>360.1</v>
      </c>
      <c r="F3" s="62">
        <f>E3/12</f>
        <v>30.008333333333336</v>
      </c>
      <c r="G3" s="62">
        <f>(C3-D3)/F3*100</f>
        <v>0</v>
      </c>
      <c r="H3" s="60">
        <v>1.6</v>
      </c>
      <c r="I3" s="61">
        <v>1.6</v>
      </c>
    </row>
    <row r="4" spans="1:9" ht="36.75" customHeight="1">
      <c r="A4" s="48">
        <v>2</v>
      </c>
      <c r="B4" s="48" t="s">
        <v>7</v>
      </c>
      <c r="C4" s="48"/>
      <c r="D4" s="48"/>
      <c r="E4" s="48">
        <v>299.7</v>
      </c>
      <c r="F4" s="62">
        <f>E4/12</f>
        <v>24.974999999999998</v>
      </c>
      <c r="G4" s="62">
        <f>(C4-D4)/F4*100</f>
        <v>0</v>
      </c>
      <c r="H4" s="60">
        <v>1.6</v>
      </c>
      <c r="I4" s="61">
        <v>1.6</v>
      </c>
    </row>
    <row r="5" spans="1:9" ht="36.75" customHeight="1">
      <c r="A5" s="48">
        <v>3</v>
      </c>
      <c r="B5" s="48" t="s">
        <v>8</v>
      </c>
      <c r="C5" s="48">
        <v>16.9</v>
      </c>
      <c r="D5" s="48">
        <v>1.3</v>
      </c>
      <c r="E5" s="48">
        <v>348.5</v>
      </c>
      <c r="F5" s="62">
        <f>E5/12</f>
        <v>29.041666666666668</v>
      </c>
      <c r="G5" s="62">
        <f>(C5-D5)/F5*100</f>
        <v>53.71592539454806</v>
      </c>
      <c r="H5" s="60">
        <v>1.6</v>
      </c>
      <c r="I5" s="61">
        <v>0</v>
      </c>
    </row>
    <row r="6" spans="1:9" ht="36.75" customHeight="1">
      <c r="A6" s="48">
        <v>4</v>
      </c>
      <c r="B6" s="48" t="s">
        <v>9</v>
      </c>
      <c r="C6" s="48">
        <v>0</v>
      </c>
      <c r="D6" s="48">
        <v>203.9</v>
      </c>
      <c r="E6" s="48">
        <v>500</v>
      </c>
      <c r="F6" s="62">
        <f>E6/12</f>
        <v>41.666666666666664</v>
      </c>
      <c r="G6" s="62">
        <f>(C6-D6)/F6*100</f>
        <v>-489.36</v>
      </c>
      <c r="H6" s="60">
        <v>1.6</v>
      </c>
      <c r="I6" s="61">
        <v>1.6</v>
      </c>
    </row>
    <row r="7" spans="1:9" ht="36.75" customHeight="1">
      <c r="A7" s="48">
        <v>5</v>
      </c>
      <c r="B7" s="48" t="s">
        <v>10</v>
      </c>
      <c r="C7" s="48">
        <v>35.8</v>
      </c>
      <c r="D7" s="48">
        <v>63.8</v>
      </c>
      <c r="E7" s="48">
        <v>2886.3</v>
      </c>
      <c r="F7" s="62">
        <f>E7/12</f>
        <v>240.525</v>
      </c>
      <c r="G7" s="62">
        <f>(C7-D7)/F7*100</f>
        <v>-11.641201538301631</v>
      </c>
      <c r="H7" s="60">
        <v>1.6</v>
      </c>
      <c r="I7" s="61">
        <v>1.6</v>
      </c>
    </row>
    <row r="8" spans="1:9" ht="36.75" customHeight="1">
      <c r="A8" s="48">
        <v>6</v>
      </c>
      <c r="B8" s="48" t="s">
        <v>11</v>
      </c>
      <c r="C8" s="48"/>
      <c r="D8" s="48"/>
      <c r="E8" s="48">
        <v>554.9</v>
      </c>
      <c r="F8" s="62">
        <f>E8/12</f>
        <v>46.24166666666667</v>
      </c>
      <c r="G8" s="62">
        <f>(C8-D8)/F8*100</f>
        <v>0</v>
      </c>
      <c r="H8" s="60">
        <v>1.6</v>
      </c>
      <c r="I8" s="61">
        <v>1.6</v>
      </c>
    </row>
    <row r="9" spans="1:9" ht="36.75" customHeight="1">
      <c r="A9" s="48">
        <v>7</v>
      </c>
      <c r="B9" s="48" t="s">
        <v>12</v>
      </c>
      <c r="C9" s="48"/>
      <c r="D9" s="48"/>
      <c r="E9" s="48">
        <v>250.9</v>
      </c>
      <c r="F9" s="62">
        <f>E9/12</f>
        <v>20.908333333333335</v>
      </c>
      <c r="G9" s="62">
        <f>(C9-D9)/F9*100</f>
        <v>0</v>
      </c>
      <c r="H9" s="60">
        <v>1.6</v>
      </c>
      <c r="I9" s="61">
        <v>1.6</v>
      </c>
    </row>
    <row r="10" spans="1:9" ht="36.75" customHeight="1">
      <c r="A10" s="48">
        <v>8</v>
      </c>
      <c r="B10" s="48" t="s">
        <v>13</v>
      </c>
      <c r="C10" s="48">
        <v>0.4</v>
      </c>
      <c r="D10" s="48">
        <v>0.30000000000000004</v>
      </c>
      <c r="E10" s="48">
        <v>14.9</v>
      </c>
      <c r="F10" s="62">
        <f>E10/12</f>
        <v>1.2416666666666667</v>
      </c>
      <c r="G10" s="62">
        <f>(C10-D10)/F10*100</f>
        <v>8.053691275167782</v>
      </c>
      <c r="H10" s="60">
        <v>1.6</v>
      </c>
      <c r="I10" s="61">
        <v>0</v>
      </c>
    </row>
    <row r="11" spans="1:9" ht="36.75" customHeight="1">
      <c r="A11" s="48">
        <v>9</v>
      </c>
      <c r="B11" s="48" t="s">
        <v>14</v>
      </c>
      <c r="C11" s="48"/>
      <c r="D11" s="48"/>
      <c r="E11" s="48">
        <v>205.4</v>
      </c>
      <c r="F11" s="62">
        <f>E11/12</f>
        <v>17.116666666666667</v>
      </c>
      <c r="G11" s="62">
        <f>(C11-D11)/F11*100</f>
        <v>0</v>
      </c>
      <c r="H11" s="60">
        <v>1.6</v>
      </c>
      <c r="I11" s="61">
        <v>1.6</v>
      </c>
    </row>
    <row r="12" spans="1:9" ht="36.75" customHeight="1">
      <c r="A12" s="48">
        <v>10</v>
      </c>
      <c r="B12" s="48" t="s">
        <v>15</v>
      </c>
      <c r="C12" s="48"/>
      <c r="D12" s="48">
        <v>0.1</v>
      </c>
      <c r="E12" s="48">
        <v>153.4</v>
      </c>
      <c r="F12" s="62">
        <f>E12/12</f>
        <v>12.783333333333333</v>
      </c>
      <c r="G12" s="62">
        <f>(C12-D12)/F12*100</f>
        <v>-0.7822685788787485</v>
      </c>
      <c r="H12" s="60">
        <v>1.6</v>
      </c>
      <c r="I12" s="61">
        <v>1.6</v>
      </c>
    </row>
    <row r="13" spans="1:9" ht="36.75" customHeight="1">
      <c r="A13" s="48">
        <v>11</v>
      </c>
      <c r="B13" s="48" t="s">
        <v>16</v>
      </c>
      <c r="C13" s="48"/>
      <c r="D13" s="48"/>
      <c r="E13" s="48">
        <v>90.9</v>
      </c>
      <c r="F13" s="62">
        <f>E13/12</f>
        <v>7.575</v>
      </c>
      <c r="G13" s="62">
        <f>(C13-D13)/F13*100</f>
        <v>0</v>
      </c>
      <c r="H13" s="60">
        <v>1.6</v>
      </c>
      <c r="I13" s="61">
        <v>1.6</v>
      </c>
    </row>
    <row r="14" spans="1:9" ht="36.75" customHeight="1">
      <c r="A14" s="48">
        <v>12</v>
      </c>
      <c r="B14" s="48" t="s">
        <v>17</v>
      </c>
      <c r="C14" s="48">
        <v>0.4</v>
      </c>
      <c r="D14" s="48">
        <v>3.2</v>
      </c>
      <c r="E14" s="48">
        <v>668.4</v>
      </c>
      <c r="F14" s="62">
        <f>E14/12</f>
        <v>55.699999999999996</v>
      </c>
      <c r="G14" s="62">
        <f>(C14-D14)/F14*100</f>
        <v>-5.0269299820466795</v>
      </c>
      <c r="H14" s="60">
        <v>1.6</v>
      </c>
      <c r="I14" s="61">
        <v>1.6</v>
      </c>
    </row>
    <row r="15" spans="1:9" ht="36.75" customHeight="1">
      <c r="A15" s="48">
        <v>13</v>
      </c>
      <c r="B15" s="48" t="s">
        <v>18</v>
      </c>
      <c r="C15" s="48">
        <v>8.5</v>
      </c>
      <c r="D15" s="48"/>
      <c r="E15" s="48">
        <v>474.7</v>
      </c>
      <c r="F15" s="62">
        <f>E15/12</f>
        <v>39.55833333333333</v>
      </c>
      <c r="G15" s="62">
        <f>(C15-D15)/F15*100</f>
        <v>21.487255108489574</v>
      </c>
      <c r="H15" s="60">
        <v>1.6</v>
      </c>
      <c r="I15" s="61">
        <v>0</v>
      </c>
    </row>
    <row r="16" spans="1:9" ht="36.75" customHeight="1">
      <c r="A16" s="48">
        <v>14</v>
      </c>
      <c r="B16" s="48" t="s">
        <v>19</v>
      </c>
      <c r="C16" s="48">
        <v>55.7</v>
      </c>
      <c r="D16" s="48">
        <v>12.6</v>
      </c>
      <c r="E16" s="48">
        <v>728.7</v>
      </c>
      <c r="F16" s="62">
        <f>E16/12</f>
        <v>60.725</v>
      </c>
      <c r="G16" s="62">
        <f>(C16-D16)/F16*100</f>
        <v>70.97571016879374</v>
      </c>
      <c r="H16" s="60">
        <v>1.6</v>
      </c>
      <c r="I16" s="61">
        <v>0</v>
      </c>
    </row>
    <row r="17" spans="1:9" ht="36.75" customHeight="1">
      <c r="A17" s="48">
        <v>15</v>
      </c>
      <c r="B17" s="48" t="s">
        <v>20</v>
      </c>
      <c r="C17" s="48">
        <v>0</v>
      </c>
      <c r="D17" s="48">
        <v>86</v>
      </c>
      <c r="E17" s="48">
        <v>1053.8</v>
      </c>
      <c r="F17" s="62">
        <f>E17/12</f>
        <v>87.81666666666666</v>
      </c>
      <c r="G17" s="62">
        <f>(C17-D17)/F17*100</f>
        <v>-97.93129626115012</v>
      </c>
      <c r="H17" s="60">
        <v>1.6</v>
      </c>
      <c r="I17" s="61">
        <v>1.6</v>
      </c>
    </row>
    <row r="18" spans="1:9" ht="36.75" customHeight="1">
      <c r="A18" s="48">
        <v>16</v>
      </c>
      <c r="B18" s="48" t="s">
        <v>21</v>
      </c>
      <c r="C18" s="48">
        <v>22.8</v>
      </c>
      <c r="D18" s="48">
        <v>-92.5</v>
      </c>
      <c r="E18" s="48">
        <v>383.2</v>
      </c>
      <c r="F18" s="62">
        <f>E18/12</f>
        <v>31.933333333333334</v>
      </c>
      <c r="G18" s="62">
        <f>(C18-D18)/F18*100</f>
        <v>361.06471816283926</v>
      </c>
      <c r="H18" s="60">
        <v>1.6</v>
      </c>
      <c r="I18" s="61">
        <v>0</v>
      </c>
    </row>
    <row r="19" spans="1:9" ht="36.75" customHeight="1">
      <c r="A19" s="48">
        <v>17</v>
      </c>
      <c r="B19" s="48" t="s">
        <v>22</v>
      </c>
      <c r="C19" s="48">
        <v>276.7</v>
      </c>
      <c r="D19" s="48"/>
      <c r="E19" s="48">
        <v>2097.9</v>
      </c>
      <c r="F19" s="62">
        <f>E19/12</f>
        <v>174.82500000000002</v>
      </c>
      <c r="G19" s="62">
        <f>(C19-D19)/F19*100</f>
        <v>158.27255827255826</v>
      </c>
      <c r="H19" s="60">
        <v>1.6</v>
      </c>
      <c r="I19" s="61">
        <v>0</v>
      </c>
    </row>
    <row r="20" spans="1:9" ht="36.75" customHeight="1">
      <c r="A20" s="48">
        <v>18</v>
      </c>
      <c r="B20" s="48" t="s">
        <v>23</v>
      </c>
      <c r="C20" s="48">
        <v>0.5</v>
      </c>
      <c r="D20" s="48"/>
      <c r="E20" s="48">
        <v>2111.9</v>
      </c>
      <c r="F20" s="62">
        <f>E20/12</f>
        <v>175.99166666666667</v>
      </c>
      <c r="G20" s="62">
        <f>(C20-D20)/F20*100</f>
        <v>0.28410436100194136</v>
      </c>
      <c r="H20" s="60">
        <v>1.6</v>
      </c>
      <c r="I20" s="61">
        <v>1.3</v>
      </c>
    </row>
    <row r="21" spans="1:9" ht="36.75" customHeight="1">
      <c r="A21" s="48">
        <v>19</v>
      </c>
      <c r="B21" s="48" t="s">
        <v>24</v>
      </c>
      <c r="C21" s="48">
        <v>0</v>
      </c>
      <c r="D21" s="48">
        <v>43</v>
      </c>
      <c r="E21" s="48">
        <v>514.8</v>
      </c>
      <c r="F21" s="62">
        <f>E21/12</f>
        <v>42.9</v>
      </c>
      <c r="G21" s="62">
        <f>(C21-D21)/F21*100</f>
        <v>-100.23310023310023</v>
      </c>
      <c r="H21" s="60">
        <v>1.6</v>
      </c>
      <c r="I21" s="61">
        <v>1.6</v>
      </c>
    </row>
    <row r="22" spans="3:4" ht="12.75">
      <c r="C22"/>
      <c r="D22"/>
    </row>
    <row r="23" ht="12.75">
      <c r="B23" s="63" t="s">
        <v>74</v>
      </c>
    </row>
    <row r="24" spans="2:3" ht="19.5" customHeight="1">
      <c r="B24" s="64" t="s">
        <v>75</v>
      </c>
      <c r="C24" s="64"/>
    </row>
    <row r="25" spans="2:3" ht="16.5" customHeight="1">
      <c r="B25" s="64" t="s">
        <v>76</v>
      </c>
      <c r="C25" s="64"/>
    </row>
    <row r="26" spans="2:3" ht="19.5" customHeight="1">
      <c r="B26" s="64" t="s">
        <v>77</v>
      </c>
      <c r="C26" s="64"/>
    </row>
    <row r="27" spans="2:3" ht="17.25" customHeight="1">
      <c r="B27" s="64" t="s">
        <v>78</v>
      </c>
      <c r="C27" s="64"/>
    </row>
  </sheetData>
  <sheetProtection selectLockedCells="1" selectUnlockedCells="1"/>
  <mergeCells count="5">
    <mergeCell ref="A1:I1"/>
    <mergeCell ref="B24:C24"/>
    <mergeCell ref="B25:C25"/>
    <mergeCell ref="B26:C26"/>
    <mergeCell ref="B27:C27"/>
  </mergeCells>
  <printOptions/>
  <pageMargins left="0.4097222222222222" right="0.35" top="0.2798611111111111" bottom="0.2902777777777778" header="0.5118055555555555" footer="0.5118055555555555"/>
  <pageSetup horizontalDpi="300" verticalDpi="300" orientation="portrait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J28"/>
  <sheetViews>
    <sheetView zoomScale="87" zoomScaleNormal="87" workbookViewId="0" topLeftCell="A1">
      <selection activeCell="J3" sqref="J3"/>
    </sheetView>
  </sheetViews>
  <sheetFormatPr defaultColWidth="9.140625" defaultRowHeight="12.75"/>
  <cols>
    <col min="1" max="1" width="3.7109375" style="40" customWidth="1"/>
    <col min="2" max="2" width="25.28125" style="40" customWidth="1"/>
    <col min="3" max="3" width="11.140625" style="40" customWidth="1"/>
    <col min="4" max="4" width="10.00390625" style="40" customWidth="1"/>
    <col min="5" max="5" width="12.28125" style="40" customWidth="1"/>
    <col min="6" max="6" width="13.421875" style="40" customWidth="1"/>
    <col min="7" max="7" width="15.57421875" style="42" customWidth="1"/>
    <col min="8" max="8" width="10.57421875" style="42" customWidth="1"/>
    <col min="9" max="9" width="9.00390625" style="42" customWidth="1"/>
    <col min="10" max="10" width="8.00390625" style="42" customWidth="1"/>
    <col min="11" max="16384" width="9.00390625" style="42" customWidth="1"/>
  </cols>
  <sheetData>
    <row r="1" spans="1:10" ht="48.75" customHeight="1">
      <c r="A1" s="65" t="s">
        <v>79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37.5" customHeight="1" hidden="1">
      <c r="A2" s="66" t="s">
        <v>1</v>
      </c>
      <c r="B2" s="66" t="s">
        <v>2</v>
      </c>
      <c r="C2" s="66" t="s">
        <v>80</v>
      </c>
      <c r="D2" s="66"/>
      <c r="E2" s="66"/>
      <c r="F2" s="66"/>
      <c r="G2" s="67"/>
      <c r="H2" s="67"/>
      <c r="I2" s="67"/>
      <c r="J2" s="67"/>
    </row>
    <row r="3" spans="1:10" s="40" customFormat="1" ht="177.75" customHeight="1">
      <c r="A3" s="59"/>
      <c r="B3" s="59"/>
      <c r="C3" s="59" t="s">
        <v>81</v>
      </c>
      <c r="D3" s="59" t="s">
        <v>82</v>
      </c>
      <c r="E3" s="59" t="s">
        <v>83</v>
      </c>
      <c r="F3" s="59" t="s">
        <v>84</v>
      </c>
      <c r="G3" s="59" t="s">
        <v>85</v>
      </c>
      <c r="H3" s="59" t="s">
        <v>86</v>
      </c>
      <c r="I3" s="58" t="s">
        <v>4</v>
      </c>
      <c r="J3" s="59" t="s">
        <v>87</v>
      </c>
    </row>
    <row r="4" spans="1:10" ht="12.75">
      <c r="A4" s="48">
        <v>1</v>
      </c>
      <c r="B4" s="48" t="s">
        <v>6</v>
      </c>
      <c r="C4" s="48">
        <v>0</v>
      </c>
      <c r="D4" s="48">
        <v>0</v>
      </c>
      <c r="E4" s="48">
        <v>1495.7</v>
      </c>
      <c r="F4" s="48">
        <v>448.2</v>
      </c>
      <c r="G4" s="62">
        <f>(E4+F4)/12</f>
        <v>161.99166666666667</v>
      </c>
      <c r="H4" s="61">
        <f>(C4-D4)/G4*100</f>
        <v>0</v>
      </c>
      <c r="I4" s="60">
        <v>1.6</v>
      </c>
      <c r="J4" s="60">
        <v>1.6</v>
      </c>
    </row>
    <row r="5" spans="1:10" ht="36" customHeight="1">
      <c r="A5" s="48">
        <v>2</v>
      </c>
      <c r="B5" s="48" t="s">
        <v>7</v>
      </c>
      <c r="C5" s="48">
        <v>0</v>
      </c>
      <c r="D5" s="48">
        <v>0</v>
      </c>
      <c r="E5" s="48">
        <v>1789.2</v>
      </c>
      <c r="F5" s="48">
        <v>521.1</v>
      </c>
      <c r="G5" s="62">
        <f>(E5+F5)/12</f>
        <v>192.525</v>
      </c>
      <c r="H5" s="61">
        <f>(C5-D5)/G5*100</f>
        <v>0</v>
      </c>
      <c r="I5" s="60">
        <v>1.6</v>
      </c>
      <c r="J5" s="60">
        <v>1.6</v>
      </c>
    </row>
    <row r="6" spans="1:10" ht="21.75" customHeight="1">
      <c r="A6" s="48">
        <v>3</v>
      </c>
      <c r="B6" s="48" t="s">
        <v>8</v>
      </c>
      <c r="C6" s="48">
        <v>0</v>
      </c>
      <c r="D6" s="48">
        <v>0</v>
      </c>
      <c r="E6" s="48">
        <v>1612.1</v>
      </c>
      <c r="F6" s="48">
        <v>481.6</v>
      </c>
      <c r="G6" s="62">
        <f>(E6+F6)/12</f>
        <v>174.475</v>
      </c>
      <c r="H6" s="61">
        <f>(C6-D6)/G6*100</f>
        <v>0</v>
      </c>
      <c r="I6" s="60">
        <v>1.6</v>
      </c>
      <c r="J6" s="60">
        <v>1.6</v>
      </c>
    </row>
    <row r="7" spans="1:10" ht="21.75" customHeight="1">
      <c r="A7" s="48">
        <v>4</v>
      </c>
      <c r="B7" s="48" t="s">
        <v>9</v>
      </c>
      <c r="C7" s="48">
        <v>0</v>
      </c>
      <c r="D7" s="48">
        <v>0</v>
      </c>
      <c r="E7" s="48">
        <v>1928.8</v>
      </c>
      <c r="F7" s="48">
        <v>574.9</v>
      </c>
      <c r="G7" s="62">
        <f>(E7+F7)/12</f>
        <v>208.64166666666665</v>
      </c>
      <c r="H7" s="61">
        <f>(C7-D7)/G7*100</f>
        <v>0</v>
      </c>
      <c r="I7" s="60">
        <v>1.6</v>
      </c>
      <c r="J7" s="60">
        <v>1.6</v>
      </c>
    </row>
    <row r="8" spans="1:10" ht="21.75" customHeight="1">
      <c r="A8" s="48">
        <v>5</v>
      </c>
      <c r="B8" s="48" t="s">
        <v>10</v>
      </c>
      <c r="C8" s="48">
        <v>0</v>
      </c>
      <c r="D8" s="48">
        <v>0</v>
      </c>
      <c r="E8" s="48">
        <v>5032.4</v>
      </c>
      <c r="F8" s="48">
        <v>1532.2</v>
      </c>
      <c r="G8" s="62">
        <v>2595.56</v>
      </c>
      <c r="H8" s="61">
        <f>(C8-D8)/G8*100</f>
        <v>0</v>
      </c>
      <c r="I8" s="60">
        <v>1.6</v>
      </c>
      <c r="J8" s="60">
        <v>1.6</v>
      </c>
    </row>
    <row r="9" spans="1:10" ht="21.75" customHeight="1">
      <c r="A9" s="48">
        <v>6</v>
      </c>
      <c r="B9" s="48" t="s">
        <v>11</v>
      </c>
      <c r="C9" s="48">
        <v>0</v>
      </c>
      <c r="D9" s="48">
        <v>0</v>
      </c>
      <c r="E9" s="48">
        <v>1234.2</v>
      </c>
      <c r="F9" s="48">
        <v>391.7</v>
      </c>
      <c r="G9" s="62">
        <v>424.55</v>
      </c>
      <c r="H9" s="61">
        <f>(C9-D9)/G9*100</f>
        <v>0</v>
      </c>
      <c r="I9" s="60">
        <v>1.6</v>
      </c>
      <c r="J9" s="60">
        <v>1.6</v>
      </c>
    </row>
    <row r="10" spans="1:10" ht="21.75" customHeight="1">
      <c r="A10" s="48">
        <v>7</v>
      </c>
      <c r="B10" s="48" t="s">
        <v>12</v>
      </c>
      <c r="C10" s="48">
        <v>0</v>
      </c>
      <c r="D10" s="48">
        <v>0</v>
      </c>
      <c r="E10" s="48">
        <v>1728</v>
      </c>
      <c r="F10" s="48">
        <v>507.9</v>
      </c>
      <c r="G10" s="62">
        <v>178.16</v>
      </c>
      <c r="H10" s="61">
        <f>(C10-D10)/G10*100</f>
        <v>0</v>
      </c>
      <c r="I10" s="60">
        <v>1.6</v>
      </c>
      <c r="J10" s="60">
        <v>1.6</v>
      </c>
    </row>
    <row r="11" spans="1:10" ht="21.75" customHeight="1">
      <c r="A11" s="48">
        <v>8</v>
      </c>
      <c r="B11" s="48" t="s">
        <v>13</v>
      </c>
      <c r="C11" s="48">
        <v>0</v>
      </c>
      <c r="D11" s="48">
        <v>1</v>
      </c>
      <c r="E11" s="48">
        <v>1128.8</v>
      </c>
      <c r="F11" s="48">
        <v>344.6</v>
      </c>
      <c r="G11" s="62">
        <v>18.89</v>
      </c>
      <c r="H11" s="61">
        <f>(C11-D11)/G11*100</f>
        <v>-5.293806246691371</v>
      </c>
      <c r="I11" s="60">
        <v>1.6</v>
      </c>
      <c r="J11" s="60">
        <v>1.6</v>
      </c>
    </row>
    <row r="12" spans="1:10" ht="21.75" customHeight="1">
      <c r="A12" s="48">
        <v>9</v>
      </c>
      <c r="B12" s="48" t="s">
        <v>14</v>
      </c>
      <c r="C12" s="48">
        <v>0</v>
      </c>
      <c r="D12" s="48">
        <v>0</v>
      </c>
      <c r="E12" s="48">
        <v>1122.9</v>
      </c>
      <c r="F12" s="48">
        <v>334</v>
      </c>
      <c r="G12" s="62">
        <v>262.33</v>
      </c>
      <c r="H12" s="61">
        <f>(C12-D12)/G12*100</f>
        <v>0</v>
      </c>
      <c r="I12" s="60">
        <v>1.6</v>
      </c>
      <c r="J12" s="60">
        <v>1.6</v>
      </c>
    </row>
    <row r="13" spans="1:10" ht="21.75" customHeight="1">
      <c r="A13" s="48">
        <v>10</v>
      </c>
      <c r="B13" s="48" t="s">
        <v>15</v>
      </c>
      <c r="C13" s="48">
        <v>0</v>
      </c>
      <c r="D13" s="48">
        <v>0</v>
      </c>
      <c r="E13" s="48">
        <v>1596.9</v>
      </c>
      <c r="F13" s="48">
        <v>531.6</v>
      </c>
      <c r="G13" s="62">
        <v>146.53</v>
      </c>
      <c r="H13" s="61">
        <f>(C13-D13)/G13*100</f>
        <v>0</v>
      </c>
      <c r="I13" s="60">
        <v>1.6</v>
      </c>
      <c r="J13" s="60">
        <v>1.6</v>
      </c>
    </row>
    <row r="14" spans="1:10" ht="21.75" customHeight="1">
      <c r="A14" s="48">
        <v>11</v>
      </c>
      <c r="B14" s="48" t="s">
        <v>16</v>
      </c>
      <c r="C14" s="48">
        <v>0</v>
      </c>
      <c r="D14" s="48">
        <v>0.79</v>
      </c>
      <c r="E14" s="48">
        <v>1297.4</v>
      </c>
      <c r="F14" s="48">
        <v>392.9</v>
      </c>
      <c r="G14" s="62">
        <v>102.89</v>
      </c>
      <c r="H14" s="61">
        <f>(C14-D14)/G14*100</f>
        <v>-0.7678102828263195</v>
      </c>
      <c r="I14" s="60">
        <v>1.6</v>
      </c>
      <c r="J14" s="60">
        <v>1.6</v>
      </c>
    </row>
    <row r="15" spans="1:10" ht="21.75" customHeight="1">
      <c r="A15" s="48">
        <v>12</v>
      </c>
      <c r="B15" s="48" t="s">
        <v>17</v>
      </c>
      <c r="C15" s="48">
        <v>0</v>
      </c>
      <c r="D15" s="48">
        <v>0</v>
      </c>
      <c r="E15" s="48">
        <v>1459.4</v>
      </c>
      <c r="F15" s="48">
        <v>435.8</v>
      </c>
      <c r="G15" s="62">
        <v>537.57</v>
      </c>
      <c r="H15" s="61">
        <f>(C15-D15)/G15*100</f>
        <v>0</v>
      </c>
      <c r="I15" s="60">
        <v>1.6</v>
      </c>
      <c r="J15" s="60">
        <v>1.6</v>
      </c>
    </row>
    <row r="16" spans="1:10" ht="21.75" customHeight="1">
      <c r="A16" s="48">
        <v>13</v>
      </c>
      <c r="B16" s="48" t="s">
        <v>18</v>
      </c>
      <c r="C16" s="48">
        <v>0</v>
      </c>
      <c r="D16" s="48">
        <v>0</v>
      </c>
      <c r="E16" s="48">
        <v>1678.1</v>
      </c>
      <c r="F16" s="48">
        <v>508.7</v>
      </c>
      <c r="G16" s="62">
        <v>470.41</v>
      </c>
      <c r="H16" s="61">
        <f>(C16-D16)/G16*100</f>
        <v>0</v>
      </c>
      <c r="I16" s="60">
        <v>1.6</v>
      </c>
      <c r="J16" s="60">
        <v>1.6</v>
      </c>
    </row>
    <row r="17" spans="1:10" ht="21.75" customHeight="1">
      <c r="A17" s="48">
        <v>14</v>
      </c>
      <c r="B17" s="48" t="s">
        <v>19</v>
      </c>
      <c r="C17" s="48">
        <v>0</v>
      </c>
      <c r="D17" s="48">
        <v>0</v>
      </c>
      <c r="E17" s="48">
        <v>1770.9</v>
      </c>
      <c r="F17" s="48">
        <v>498.4</v>
      </c>
      <c r="G17" s="62">
        <v>780.35</v>
      </c>
      <c r="H17" s="61">
        <f>(C17-D17)/G17*100</f>
        <v>0</v>
      </c>
      <c r="I17" s="60">
        <v>1.6</v>
      </c>
      <c r="J17" s="60">
        <v>1.6</v>
      </c>
    </row>
    <row r="18" spans="1:10" ht="21.75" customHeight="1">
      <c r="A18" s="48">
        <v>15</v>
      </c>
      <c r="B18" s="48" t="s">
        <v>20</v>
      </c>
      <c r="C18" s="48">
        <v>0</v>
      </c>
      <c r="D18" s="48">
        <v>0</v>
      </c>
      <c r="E18" s="48">
        <v>1432.2</v>
      </c>
      <c r="F18" s="48">
        <v>487.3</v>
      </c>
      <c r="G18" s="62">
        <v>626.61</v>
      </c>
      <c r="H18" s="61">
        <f>(C18-D18)/G18*100</f>
        <v>0</v>
      </c>
      <c r="I18" s="60">
        <v>1.6</v>
      </c>
      <c r="J18" s="60">
        <v>1.6</v>
      </c>
    </row>
    <row r="19" spans="1:10" ht="21.75" customHeight="1">
      <c r="A19" s="48">
        <v>16</v>
      </c>
      <c r="B19" s="48" t="s">
        <v>21</v>
      </c>
      <c r="C19" s="48">
        <v>0</v>
      </c>
      <c r="D19" s="48">
        <v>0</v>
      </c>
      <c r="E19" s="48">
        <v>3757.5</v>
      </c>
      <c r="F19" s="48">
        <v>1119.1</v>
      </c>
      <c r="G19" s="62">
        <v>546.88</v>
      </c>
      <c r="H19" s="61">
        <f>(C19-D19)/G19*100</f>
        <v>0</v>
      </c>
      <c r="I19" s="60">
        <v>1.6</v>
      </c>
      <c r="J19" s="60">
        <v>1.6</v>
      </c>
    </row>
    <row r="20" spans="1:10" ht="21.75" customHeight="1">
      <c r="A20" s="48">
        <v>17</v>
      </c>
      <c r="B20" s="48" t="s">
        <v>22</v>
      </c>
      <c r="C20" s="48">
        <v>83.6</v>
      </c>
      <c r="D20" s="48">
        <v>183.8</v>
      </c>
      <c r="E20" s="48">
        <v>12796.4</v>
      </c>
      <c r="F20" s="48">
        <v>3802</v>
      </c>
      <c r="G20" s="62">
        <v>1632.26</v>
      </c>
      <c r="H20" s="61">
        <f>(C20-D20)/G20*100</f>
        <v>-6.138727898741623</v>
      </c>
      <c r="I20" s="60">
        <v>1.6</v>
      </c>
      <c r="J20" s="60">
        <v>1.6</v>
      </c>
    </row>
    <row r="21" spans="1:10" ht="21.75" customHeight="1">
      <c r="A21" s="48">
        <v>18</v>
      </c>
      <c r="B21" s="48" t="s">
        <v>23</v>
      </c>
      <c r="C21" s="48">
        <v>0</v>
      </c>
      <c r="D21" s="48">
        <v>0</v>
      </c>
      <c r="E21" s="48">
        <v>6479.1</v>
      </c>
      <c r="F21" s="48">
        <v>1956.5</v>
      </c>
      <c r="G21" s="62">
        <v>1724.36</v>
      </c>
      <c r="H21" s="61">
        <f>(C21-D21)/G21*100</f>
        <v>0</v>
      </c>
      <c r="I21" s="60">
        <v>1.6</v>
      </c>
      <c r="J21" s="60">
        <v>1.6</v>
      </c>
    </row>
    <row r="22" spans="1:10" ht="21.75" customHeight="1">
      <c r="A22" s="48">
        <v>19</v>
      </c>
      <c r="B22" s="48" t="s">
        <v>24</v>
      </c>
      <c r="C22" s="48">
        <v>0</v>
      </c>
      <c r="D22" s="48">
        <v>0</v>
      </c>
      <c r="E22" s="48">
        <v>1614.9</v>
      </c>
      <c r="F22" s="48">
        <v>487.2</v>
      </c>
      <c r="G22" s="62">
        <v>406.14</v>
      </c>
      <c r="H22" s="61">
        <f>(C22-D22)/G22*100</f>
        <v>0</v>
      </c>
      <c r="I22" s="60">
        <v>1.6</v>
      </c>
      <c r="J22" s="60">
        <v>1.6</v>
      </c>
    </row>
    <row r="23" ht="12.75" hidden="1">
      <c r="I23" s="60">
        <v>1.6</v>
      </c>
    </row>
    <row r="24" ht="12.75">
      <c r="B24" s="63" t="s">
        <v>74</v>
      </c>
    </row>
    <row r="25" spans="2:3" ht="23.25" customHeight="1">
      <c r="B25" s="64" t="s">
        <v>75</v>
      </c>
      <c r="C25" s="64"/>
    </row>
    <row r="26" spans="2:3" ht="23.25" customHeight="1">
      <c r="B26" s="64" t="s">
        <v>76</v>
      </c>
      <c r="C26" s="64"/>
    </row>
    <row r="27" spans="2:3" ht="23.25" customHeight="1">
      <c r="B27" s="64" t="s">
        <v>77</v>
      </c>
      <c r="C27" s="64"/>
    </row>
    <row r="28" spans="2:3" ht="23.25" customHeight="1">
      <c r="B28" s="64" t="s">
        <v>78</v>
      </c>
      <c r="C28" s="64"/>
    </row>
  </sheetData>
  <sheetProtection selectLockedCells="1" selectUnlockedCells="1"/>
  <mergeCells count="5">
    <mergeCell ref="A1:J1"/>
    <mergeCell ref="B25:C25"/>
    <mergeCell ref="B26:C26"/>
    <mergeCell ref="B27:C27"/>
    <mergeCell ref="B28:C28"/>
  </mergeCells>
  <printOptions/>
  <pageMargins left="1" right="0.35" top="0.20972222222222223" bottom="0.12013888888888889" header="0.5118055555555555" footer="0.5118055555555555"/>
  <pageSetup horizontalDpi="300" verticalDpi="300" orientation="portrait" paperSize="9" scale="7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1"/>
  </sheetPr>
  <dimension ref="A1:G27"/>
  <sheetViews>
    <sheetView zoomScale="87" zoomScaleNormal="87" workbookViewId="0" topLeftCell="A7">
      <selection activeCell="G2" sqref="G2"/>
    </sheetView>
  </sheetViews>
  <sheetFormatPr defaultColWidth="9.140625" defaultRowHeight="12.75"/>
  <cols>
    <col min="1" max="1" width="3.7109375" style="22" customWidth="1"/>
    <col min="2" max="2" width="29.140625" style="22" customWidth="1"/>
    <col min="3" max="3" width="16.8515625" style="22" customWidth="1"/>
    <col min="4" max="4" width="16.8515625" style="25" customWidth="1"/>
    <col min="5" max="5" width="10.8515625" style="25" customWidth="1"/>
    <col min="6" max="16384" width="9.00390625" style="25" customWidth="1"/>
  </cols>
  <sheetData>
    <row r="1" spans="1:7" ht="59.25" customHeight="1">
      <c r="A1" s="26" t="s">
        <v>88</v>
      </c>
      <c r="B1" s="26"/>
      <c r="C1" s="26"/>
      <c r="D1" s="26"/>
      <c r="E1" s="26"/>
      <c r="F1" s="26"/>
      <c r="G1" s="26"/>
    </row>
    <row r="2" spans="1:7" s="22" customFormat="1" ht="81.75" customHeight="1">
      <c r="A2" s="29" t="s">
        <v>1</v>
      </c>
      <c r="B2" s="29" t="s">
        <v>2</v>
      </c>
      <c r="C2" s="27" t="s">
        <v>89</v>
      </c>
      <c r="D2" s="27" t="s">
        <v>90</v>
      </c>
      <c r="E2" s="27" t="s">
        <v>91</v>
      </c>
      <c r="F2" s="68" t="s">
        <v>4</v>
      </c>
      <c r="G2" s="29" t="s">
        <v>87</v>
      </c>
    </row>
    <row r="3" spans="1:7" ht="12.75">
      <c r="A3" s="30">
        <v>1</v>
      </c>
      <c r="B3" s="30" t="s">
        <v>6</v>
      </c>
      <c r="C3" s="69">
        <v>0</v>
      </c>
      <c r="D3" s="33">
        <v>4261.64</v>
      </c>
      <c r="E3" s="70">
        <f>C3/D3*100</f>
        <v>0</v>
      </c>
      <c r="F3" s="33">
        <v>1.6</v>
      </c>
      <c r="G3" s="70">
        <v>1.6</v>
      </c>
    </row>
    <row r="4" spans="1:7" ht="21.75" customHeight="1">
      <c r="A4" s="30">
        <v>2</v>
      </c>
      <c r="B4" s="30" t="s">
        <v>7</v>
      </c>
      <c r="C4" s="69">
        <v>16.92</v>
      </c>
      <c r="D4" s="33">
        <v>4227.95</v>
      </c>
      <c r="E4" s="70">
        <f>C4/D4*100</f>
        <v>0.40019394742132713</v>
      </c>
      <c r="F4" s="33">
        <v>1.6</v>
      </c>
      <c r="G4" s="70">
        <v>1</v>
      </c>
    </row>
    <row r="5" spans="1:7" ht="21.75" customHeight="1">
      <c r="A5" s="30">
        <v>3</v>
      </c>
      <c r="B5" s="30" t="s">
        <v>8</v>
      </c>
      <c r="C5" s="69">
        <v>19.11</v>
      </c>
      <c r="D5" s="33">
        <v>5326.84</v>
      </c>
      <c r="E5" s="70">
        <f>C5/D5*100</f>
        <v>0.3587492772450458</v>
      </c>
      <c r="F5" s="33">
        <v>1.6</v>
      </c>
      <c r="G5" s="70">
        <v>1</v>
      </c>
    </row>
    <row r="6" spans="1:7" ht="21.75" customHeight="1">
      <c r="A6" s="30">
        <v>4</v>
      </c>
      <c r="B6" s="30" t="s">
        <v>9</v>
      </c>
      <c r="C6" s="69">
        <v>40.21</v>
      </c>
      <c r="D6" s="33">
        <v>9942.83</v>
      </c>
      <c r="E6" s="70">
        <f>C6/D6*100</f>
        <v>0.40441202353857003</v>
      </c>
      <c r="F6" s="33">
        <v>1.6</v>
      </c>
      <c r="G6" s="70">
        <v>1</v>
      </c>
    </row>
    <row r="7" spans="1:7" ht="21.75" customHeight="1">
      <c r="A7" s="30">
        <v>5</v>
      </c>
      <c r="B7" s="30" t="s">
        <v>10</v>
      </c>
      <c r="C7" s="69">
        <v>52.71</v>
      </c>
      <c r="D7" s="33">
        <v>17016.52</v>
      </c>
      <c r="E7" s="70">
        <f>C7/D7*100</f>
        <v>0.30975781182051326</v>
      </c>
      <c r="F7" s="33">
        <v>1.6</v>
      </c>
      <c r="G7" s="70">
        <v>1</v>
      </c>
    </row>
    <row r="8" spans="1:7" ht="21.75" customHeight="1">
      <c r="A8" s="30">
        <v>6</v>
      </c>
      <c r="B8" s="30" t="s">
        <v>11</v>
      </c>
      <c r="C8" s="69">
        <v>18.18</v>
      </c>
      <c r="D8" s="33">
        <v>3492.35</v>
      </c>
      <c r="E8" s="70">
        <f>C8/D8*100</f>
        <v>0.5205663808037567</v>
      </c>
      <c r="F8" s="33">
        <v>1.6</v>
      </c>
      <c r="G8" s="70">
        <v>1</v>
      </c>
    </row>
    <row r="9" spans="1:7" ht="21.75" customHeight="1">
      <c r="A9" s="30">
        <v>7</v>
      </c>
      <c r="B9" s="30" t="s">
        <v>12</v>
      </c>
      <c r="C9" s="69">
        <v>1.35</v>
      </c>
      <c r="D9" s="33">
        <v>3660.43</v>
      </c>
      <c r="E9" s="70">
        <f>C9/D9*100</f>
        <v>0.03688091289821142</v>
      </c>
      <c r="F9" s="33">
        <v>1.6</v>
      </c>
      <c r="G9" s="70">
        <v>1.6</v>
      </c>
    </row>
    <row r="10" spans="1:7" ht="21.75" customHeight="1">
      <c r="A10" s="30">
        <v>8</v>
      </c>
      <c r="B10" s="30" t="s">
        <v>13</v>
      </c>
      <c r="C10" s="69">
        <v>0.49</v>
      </c>
      <c r="D10" s="33">
        <v>4053.77</v>
      </c>
      <c r="E10" s="70">
        <f>C10/D10*100</f>
        <v>0.012087513598452799</v>
      </c>
      <c r="F10" s="33">
        <v>1.6</v>
      </c>
      <c r="G10" s="70">
        <v>1.6</v>
      </c>
    </row>
    <row r="11" spans="1:7" ht="21.75" customHeight="1">
      <c r="A11" s="30">
        <v>9</v>
      </c>
      <c r="B11" s="30" t="s">
        <v>14</v>
      </c>
      <c r="C11" s="69">
        <v>19.19</v>
      </c>
      <c r="D11" s="33">
        <v>3084.32</v>
      </c>
      <c r="E11" s="70">
        <f>C11/D11*100</f>
        <v>0.6221792810084557</v>
      </c>
      <c r="F11" s="33">
        <v>1.6</v>
      </c>
      <c r="G11" s="70">
        <v>1</v>
      </c>
    </row>
    <row r="12" spans="1:7" ht="21.75" customHeight="1">
      <c r="A12" s="30">
        <v>10</v>
      </c>
      <c r="B12" s="30" t="s">
        <v>15</v>
      </c>
      <c r="C12" s="69">
        <v>2.14</v>
      </c>
      <c r="D12" s="33">
        <v>7320.12</v>
      </c>
      <c r="E12" s="70">
        <f>C12/D12*100</f>
        <v>0.029234493423605082</v>
      </c>
      <c r="F12" s="33">
        <v>1.6</v>
      </c>
      <c r="G12" s="70">
        <v>1.6</v>
      </c>
    </row>
    <row r="13" spans="1:7" ht="21.75" customHeight="1">
      <c r="A13" s="30">
        <v>11</v>
      </c>
      <c r="B13" s="30" t="s">
        <v>16</v>
      </c>
      <c r="C13" s="69">
        <v>0.02</v>
      </c>
      <c r="D13" s="33">
        <v>5704.49</v>
      </c>
      <c r="E13" s="70">
        <f>C13/D13*100</f>
        <v>0.0003506010177947547</v>
      </c>
      <c r="F13" s="33">
        <v>1.6</v>
      </c>
      <c r="G13" s="70">
        <v>1.6</v>
      </c>
    </row>
    <row r="14" spans="1:7" ht="21.75" customHeight="1">
      <c r="A14" s="30">
        <v>12</v>
      </c>
      <c r="B14" s="30" t="s">
        <v>17</v>
      </c>
      <c r="C14" s="69">
        <v>4.79</v>
      </c>
      <c r="D14" s="33">
        <v>4098.27</v>
      </c>
      <c r="E14" s="70">
        <f>C14/D14*100</f>
        <v>0.11687858535430803</v>
      </c>
      <c r="F14" s="33">
        <v>1.6</v>
      </c>
      <c r="G14" s="70">
        <v>1.3</v>
      </c>
    </row>
    <row r="15" spans="1:7" ht="21.75" customHeight="1">
      <c r="A15" s="30">
        <v>13</v>
      </c>
      <c r="B15" s="30" t="s">
        <v>18</v>
      </c>
      <c r="C15" s="69">
        <v>9.08</v>
      </c>
      <c r="D15" s="33">
        <v>7575.65</v>
      </c>
      <c r="E15" s="70">
        <f>C15/D15*100</f>
        <v>0.11985770197936811</v>
      </c>
      <c r="F15" s="33">
        <v>1.6</v>
      </c>
      <c r="G15" s="70">
        <v>1.3</v>
      </c>
    </row>
    <row r="16" spans="1:7" ht="21.75" customHeight="1">
      <c r="A16" s="30">
        <v>14</v>
      </c>
      <c r="B16" s="30" t="s">
        <v>19</v>
      </c>
      <c r="C16" s="69">
        <v>57.32</v>
      </c>
      <c r="D16" s="33">
        <v>4192.87</v>
      </c>
      <c r="E16" s="70">
        <f>C16/D16*100</f>
        <v>1.3670826903767588</v>
      </c>
      <c r="F16" s="33">
        <v>1.6</v>
      </c>
      <c r="G16" s="70">
        <v>0.5</v>
      </c>
    </row>
    <row r="17" spans="1:7" ht="21.75" customHeight="1">
      <c r="A17" s="30">
        <v>15</v>
      </c>
      <c r="B17" s="30" t="s">
        <v>20</v>
      </c>
      <c r="C17" s="69">
        <v>2.98</v>
      </c>
      <c r="D17" s="33">
        <v>4946.84</v>
      </c>
      <c r="E17" s="70">
        <f>C17/D17*100</f>
        <v>0.06024047674879317</v>
      </c>
      <c r="F17" s="33">
        <v>1.6</v>
      </c>
      <c r="G17" s="70">
        <v>1.3</v>
      </c>
    </row>
    <row r="18" spans="1:7" ht="21.75" customHeight="1">
      <c r="A18" s="30">
        <v>16</v>
      </c>
      <c r="B18" s="30" t="s">
        <v>21</v>
      </c>
      <c r="C18" s="69">
        <v>23.1</v>
      </c>
      <c r="D18" s="33">
        <v>20475</v>
      </c>
      <c r="E18" s="70">
        <f>C18/D18*100</f>
        <v>0.11282051282051284</v>
      </c>
      <c r="F18" s="33">
        <v>1.6</v>
      </c>
      <c r="G18" s="70">
        <v>1.3</v>
      </c>
    </row>
    <row r="19" spans="1:7" ht="21.75" customHeight="1">
      <c r="A19" s="30">
        <v>17</v>
      </c>
      <c r="B19" s="30" t="s">
        <v>22</v>
      </c>
      <c r="C19" s="69">
        <v>641.09</v>
      </c>
      <c r="D19" s="33">
        <v>33506.46</v>
      </c>
      <c r="E19" s="70">
        <f>C19/D19*100</f>
        <v>1.9133325334875724</v>
      </c>
      <c r="F19" s="33">
        <v>1.6</v>
      </c>
      <c r="G19" s="70">
        <v>0</v>
      </c>
    </row>
    <row r="20" spans="1:7" ht="21.75" customHeight="1">
      <c r="A20" s="30">
        <v>18</v>
      </c>
      <c r="B20" s="30" t="s">
        <v>23</v>
      </c>
      <c r="C20" s="69">
        <v>594.18</v>
      </c>
      <c r="D20" s="33">
        <v>43305.15</v>
      </c>
      <c r="E20" s="70">
        <f>C20/D20*100</f>
        <v>1.3720769931520846</v>
      </c>
      <c r="F20" s="33">
        <v>1.6</v>
      </c>
      <c r="G20" s="70">
        <v>0.5</v>
      </c>
    </row>
    <row r="21" spans="1:7" ht="21.75" customHeight="1">
      <c r="A21" s="30">
        <v>19</v>
      </c>
      <c r="B21" s="30" t="s">
        <v>24</v>
      </c>
      <c r="C21" s="69">
        <v>0.03</v>
      </c>
      <c r="D21" s="33">
        <v>5651.85</v>
      </c>
      <c r="E21" s="70">
        <f>C21/D21*100</f>
        <v>0.0005307996496722311</v>
      </c>
      <c r="F21" s="33">
        <v>1.6</v>
      </c>
      <c r="G21" s="70">
        <v>1.6</v>
      </c>
    </row>
    <row r="23" spans="1:3" s="72" customFormat="1" ht="12.75">
      <c r="A23" s="71"/>
      <c r="B23" s="71" t="s">
        <v>74</v>
      </c>
      <c r="C23" s="71"/>
    </row>
    <row r="24" spans="1:3" s="72" customFormat="1" ht="18.75" customHeight="1">
      <c r="A24" s="71"/>
      <c r="B24" s="71" t="s">
        <v>75</v>
      </c>
      <c r="C24" s="71"/>
    </row>
    <row r="25" spans="1:3" s="72" customFormat="1" ht="16.5" customHeight="1">
      <c r="A25" s="71"/>
      <c r="B25" s="71" t="s">
        <v>76</v>
      </c>
      <c r="C25" s="71"/>
    </row>
    <row r="26" spans="1:3" s="72" customFormat="1" ht="12.75">
      <c r="A26" s="71"/>
      <c r="B26" s="71" t="s">
        <v>92</v>
      </c>
      <c r="C26" s="71"/>
    </row>
    <row r="27" spans="1:3" s="72" customFormat="1" ht="15" customHeight="1">
      <c r="A27" s="71"/>
      <c r="B27" s="71" t="s">
        <v>93</v>
      </c>
      <c r="C27" s="71"/>
    </row>
  </sheetData>
  <sheetProtection selectLockedCells="1" selectUnlockedCells="1"/>
  <mergeCells count="1">
    <mergeCell ref="A1:G1"/>
  </mergeCells>
  <printOptions/>
  <pageMargins left="0.75" right="0.75" top="1" bottom="1" header="0.5118055555555555" footer="0.5118055555555555"/>
  <pageSetup horizontalDpi="300" verticalDpi="300" orientation="portrait" paperSize="9" scale="9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1"/>
  </sheetPr>
  <dimension ref="A1:G24"/>
  <sheetViews>
    <sheetView zoomScale="87" zoomScaleNormal="87" workbookViewId="0" topLeftCell="A16">
      <selection activeCell="I8" sqref="I8"/>
    </sheetView>
  </sheetViews>
  <sheetFormatPr defaultColWidth="9.140625" defaultRowHeight="12.75"/>
  <cols>
    <col min="1" max="1" width="3.7109375" style="22" customWidth="1"/>
    <col min="2" max="2" width="24.28125" style="22" customWidth="1"/>
    <col min="3" max="3" width="16.8515625" style="22" customWidth="1"/>
    <col min="4" max="4" width="18.00390625" style="22" customWidth="1"/>
    <col min="5" max="5" width="14.28125" style="22" customWidth="1"/>
    <col min="6" max="6" width="12.8515625" style="22" customWidth="1"/>
    <col min="7" max="7" width="12.7109375" style="22" customWidth="1"/>
    <col min="8" max="16384" width="9.140625" style="22" customWidth="1"/>
  </cols>
  <sheetData>
    <row r="1" spans="1:7" s="71" customFormat="1" ht="33" customHeight="1">
      <c r="A1" s="26" t="s">
        <v>94</v>
      </c>
      <c r="B1" s="26"/>
      <c r="C1" s="26"/>
      <c r="D1" s="26"/>
      <c r="E1" s="26"/>
      <c r="F1" s="26"/>
      <c r="G1" s="26"/>
    </row>
    <row r="2" spans="1:7" s="23" customFormat="1" ht="132.75" customHeight="1">
      <c r="A2" s="27"/>
      <c r="B2" s="27"/>
      <c r="C2" s="27" t="s">
        <v>95</v>
      </c>
      <c r="D2" s="27" t="s">
        <v>96</v>
      </c>
      <c r="E2" s="27" t="s">
        <v>97</v>
      </c>
      <c r="F2" s="28" t="s">
        <v>4</v>
      </c>
      <c r="G2" s="27" t="s">
        <v>98</v>
      </c>
    </row>
    <row r="3" spans="1:7" ht="32.25" customHeight="1">
      <c r="A3" s="30">
        <v>1</v>
      </c>
      <c r="B3" s="30" t="s">
        <v>6</v>
      </c>
      <c r="C3" s="73">
        <v>1403.37</v>
      </c>
      <c r="D3" s="74">
        <v>1117</v>
      </c>
      <c r="E3" s="75">
        <f>(D3/C3*100)-100</f>
        <v>-20.405880131397993</v>
      </c>
      <c r="F3" s="33">
        <v>2</v>
      </c>
      <c r="G3" s="70">
        <v>0</v>
      </c>
    </row>
    <row r="4" spans="1:7" ht="32.25" customHeight="1">
      <c r="A4" s="30">
        <v>2</v>
      </c>
      <c r="B4" s="30" t="s">
        <v>7</v>
      </c>
      <c r="C4" s="73">
        <v>1442.54</v>
      </c>
      <c r="D4" s="74">
        <v>1347</v>
      </c>
      <c r="E4" s="75">
        <f>(D4/C4*100)-100</f>
        <v>-6.62303991570424</v>
      </c>
      <c r="F4" s="33">
        <v>2</v>
      </c>
      <c r="G4" s="70">
        <v>0</v>
      </c>
    </row>
    <row r="5" spans="1:7" ht="32.25" customHeight="1">
      <c r="A5" s="30">
        <v>3</v>
      </c>
      <c r="B5" s="30" t="s">
        <v>8</v>
      </c>
      <c r="C5" s="73">
        <v>1772.1</v>
      </c>
      <c r="D5" s="74">
        <v>1470.3</v>
      </c>
      <c r="E5" s="75">
        <f>(D5/C5*100)-100</f>
        <v>-17.030641611647198</v>
      </c>
      <c r="F5" s="33">
        <v>2</v>
      </c>
      <c r="G5" s="70">
        <v>0</v>
      </c>
    </row>
    <row r="6" spans="1:7" ht="32.25" customHeight="1">
      <c r="A6" s="30">
        <v>4</v>
      </c>
      <c r="B6" s="30" t="s">
        <v>9</v>
      </c>
      <c r="C6" s="73">
        <v>3901.76</v>
      </c>
      <c r="D6" s="74">
        <v>3713.86</v>
      </c>
      <c r="E6" s="75">
        <f>(D6/C6*100)-100</f>
        <v>-4.815775444927411</v>
      </c>
      <c r="F6" s="33">
        <v>2</v>
      </c>
      <c r="G6" s="70">
        <v>1</v>
      </c>
    </row>
    <row r="7" spans="1:7" ht="32.25" customHeight="1">
      <c r="A7" s="30">
        <v>5</v>
      </c>
      <c r="B7" s="30" t="s">
        <v>10</v>
      </c>
      <c r="C7" s="73">
        <v>8115.8</v>
      </c>
      <c r="D7" s="74">
        <v>6941.3</v>
      </c>
      <c r="E7" s="75">
        <f>(D7/C7*100)-100</f>
        <v>-14.471771113137336</v>
      </c>
      <c r="F7" s="33">
        <v>2</v>
      </c>
      <c r="G7" s="70">
        <v>0</v>
      </c>
    </row>
    <row r="8" spans="1:7" ht="32.25" customHeight="1">
      <c r="A8" s="30">
        <v>6</v>
      </c>
      <c r="B8" s="30" t="s">
        <v>11</v>
      </c>
      <c r="C8" s="73">
        <v>1451.08</v>
      </c>
      <c r="D8" s="74">
        <v>1292.2</v>
      </c>
      <c r="E8" s="75">
        <f>(D8/C8*100)-100</f>
        <v>-10.949086197866407</v>
      </c>
      <c r="F8" s="33">
        <v>2</v>
      </c>
      <c r="G8" s="70">
        <v>0</v>
      </c>
    </row>
    <row r="9" spans="1:7" ht="32.25" customHeight="1">
      <c r="A9" s="30">
        <v>7</v>
      </c>
      <c r="B9" s="30" t="s">
        <v>12</v>
      </c>
      <c r="C9" s="73">
        <v>448.31</v>
      </c>
      <c r="D9" s="74">
        <v>382.63</v>
      </c>
      <c r="E9" s="75">
        <f>(D9/C9*100)-100</f>
        <v>-14.6505766099351</v>
      </c>
      <c r="F9" s="33">
        <v>2</v>
      </c>
      <c r="G9" s="70">
        <v>0</v>
      </c>
    </row>
    <row r="10" spans="1:7" ht="32.25" customHeight="1">
      <c r="A10" s="30">
        <v>8</v>
      </c>
      <c r="B10" s="30" t="s">
        <v>13</v>
      </c>
      <c r="C10" s="73">
        <v>945.61</v>
      </c>
      <c r="D10" s="74">
        <v>859.18</v>
      </c>
      <c r="E10" s="75">
        <f>(D10/C10*100)-100</f>
        <v>-9.140131766796046</v>
      </c>
      <c r="F10" s="33">
        <v>2</v>
      </c>
      <c r="G10" s="70">
        <v>0</v>
      </c>
    </row>
    <row r="11" spans="1:7" ht="32.25" customHeight="1">
      <c r="A11" s="30">
        <v>9</v>
      </c>
      <c r="B11" s="30" t="s">
        <v>14</v>
      </c>
      <c r="C11" s="73">
        <v>544.45</v>
      </c>
      <c r="D11" s="74">
        <v>435.7</v>
      </c>
      <c r="E11" s="75">
        <f>(D11/C11*100)-100</f>
        <v>-19.974285976673713</v>
      </c>
      <c r="F11" s="33">
        <v>2</v>
      </c>
      <c r="G11" s="70">
        <v>0</v>
      </c>
    </row>
    <row r="12" spans="1:7" ht="32.25" customHeight="1">
      <c r="A12" s="30">
        <v>10</v>
      </c>
      <c r="B12" s="30" t="s">
        <v>15</v>
      </c>
      <c r="C12" s="73">
        <v>2153.57</v>
      </c>
      <c r="D12" s="74">
        <v>1705</v>
      </c>
      <c r="E12" s="75">
        <f>(D12/C12*100)-100</f>
        <v>-20.82913487836477</v>
      </c>
      <c r="F12" s="33">
        <v>2</v>
      </c>
      <c r="G12" s="70">
        <v>0</v>
      </c>
    </row>
    <row r="13" spans="1:7" ht="32.25" customHeight="1">
      <c r="A13" s="30">
        <v>11</v>
      </c>
      <c r="B13" s="30" t="s">
        <v>16</v>
      </c>
      <c r="C13" s="73">
        <v>892.64</v>
      </c>
      <c r="D13" s="74">
        <v>842</v>
      </c>
      <c r="E13" s="75">
        <f>(D13/C13*100)-100</f>
        <v>-5.67305968811614</v>
      </c>
      <c r="F13" s="33">
        <v>2</v>
      </c>
      <c r="G13" s="70">
        <v>0</v>
      </c>
    </row>
    <row r="14" spans="1:7" ht="32.25" customHeight="1">
      <c r="A14" s="30">
        <v>12</v>
      </c>
      <c r="B14" s="30" t="s">
        <v>17</v>
      </c>
      <c r="C14" s="73">
        <v>1095.72</v>
      </c>
      <c r="D14" s="74">
        <v>1084.4</v>
      </c>
      <c r="E14" s="75">
        <f>(D14/C14*100)-100</f>
        <v>-1.0331106487058719</v>
      </c>
      <c r="F14" s="33">
        <v>2</v>
      </c>
      <c r="G14" s="70">
        <v>1</v>
      </c>
    </row>
    <row r="15" spans="1:7" ht="32.25" customHeight="1">
      <c r="A15" s="30">
        <v>13</v>
      </c>
      <c r="B15" s="30" t="s">
        <v>18</v>
      </c>
      <c r="C15" s="73">
        <v>4813.11</v>
      </c>
      <c r="D15" s="74">
        <v>4005.71</v>
      </c>
      <c r="E15" s="75">
        <f>(D15/C15*100)-100</f>
        <v>-16.775016569328344</v>
      </c>
      <c r="F15" s="33">
        <v>2</v>
      </c>
      <c r="G15" s="70">
        <v>0</v>
      </c>
    </row>
    <row r="16" spans="1:7" ht="32.25" customHeight="1">
      <c r="A16" s="30">
        <v>14</v>
      </c>
      <c r="B16" s="30" t="s">
        <v>19</v>
      </c>
      <c r="C16" s="73">
        <v>1102.48</v>
      </c>
      <c r="D16" s="74">
        <v>781.08</v>
      </c>
      <c r="E16" s="75">
        <f>(D16/C16*100)-100</f>
        <v>-29.152456280386048</v>
      </c>
      <c r="F16" s="33">
        <v>2</v>
      </c>
      <c r="G16" s="70">
        <v>0</v>
      </c>
    </row>
    <row r="17" spans="1:7" ht="32.25" customHeight="1">
      <c r="A17" s="30">
        <v>15</v>
      </c>
      <c r="B17" s="30" t="s">
        <v>20</v>
      </c>
      <c r="C17" s="73">
        <v>1134.56</v>
      </c>
      <c r="D17" s="74">
        <v>623.46</v>
      </c>
      <c r="E17" s="75">
        <f>(D17/C17*100)-100</f>
        <v>-45.04830066281201</v>
      </c>
      <c r="F17" s="33">
        <v>2</v>
      </c>
      <c r="G17" s="70">
        <v>0</v>
      </c>
    </row>
    <row r="18" spans="1:7" ht="32.25" customHeight="1">
      <c r="A18" s="30">
        <v>16</v>
      </c>
      <c r="B18" s="30" t="s">
        <v>21</v>
      </c>
      <c r="C18" s="73">
        <v>12029.5</v>
      </c>
      <c r="D18" s="74">
        <v>14445.2</v>
      </c>
      <c r="E18" s="75">
        <f>(D18/C18*100)-100</f>
        <v>20.081466395112017</v>
      </c>
      <c r="F18" s="33">
        <v>2</v>
      </c>
      <c r="G18" s="70">
        <v>2</v>
      </c>
    </row>
    <row r="19" spans="1:7" ht="32.25" customHeight="1">
      <c r="A19" s="30">
        <v>17</v>
      </c>
      <c r="B19" s="30" t="s">
        <v>22</v>
      </c>
      <c r="C19" s="73">
        <v>24653.07</v>
      </c>
      <c r="D19" s="74">
        <v>39191.25</v>
      </c>
      <c r="E19" s="75">
        <f>(D19/C19*100)-100</f>
        <v>58.97107337950203</v>
      </c>
      <c r="F19" s="33">
        <v>2</v>
      </c>
      <c r="G19" s="70">
        <v>2</v>
      </c>
    </row>
    <row r="20" spans="1:7" ht="32.25" customHeight="1">
      <c r="A20" s="30">
        <v>18</v>
      </c>
      <c r="B20" s="30" t="s">
        <v>23</v>
      </c>
      <c r="C20" s="73">
        <v>28045.51</v>
      </c>
      <c r="D20" s="74">
        <v>34374.57</v>
      </c>
      <c r="E20" s="75">
        <f>(D20/C20*100)-100</f>
        <v>22.567106107180805</v>
      </c>
      <c r="F20" s="33">
        <v>2</v>
      </c>
      <c r="G20" s="70">
        <v>2</v>
      </c>
    </row>
    <row r="21" spans="1:7" ht="32.25" customHeight="1">
      <c r="A21" s="30">
        <v>19</v>
      </c>
      <c r="B21" s="30" t="s">
        <v>24</v>
      </c>
      <c r="C21" s="73">
        <v>1599.1</v>
      </c>
      <c r="D21" s="74">
        <v>1620</v>
      </c>
      <c r="E21" s="75">
        <f>(D21/C21*100)-100</f>
        <v>1.3069851791632772</v>
      </c>
      <c r="F21" s="33">
        <v>2</v>
      </c>
      <c r="G21" s="70">
        <v>1.5</v>
      </c>
    </row>
    <row r="22" spans="2:7" ht="15.75" customHeight="1">
      <c r="B22" s="76" t="s">
        <v>99</v>
      </c>
      <c r="C22" s="76"/>
      <c r="D22" s="76" t="s">
        <v>100</v>
      </c>
      <c r="E22" s="76"/>
      <c r="F22" s="77"/>
      <c r="G22" s="78"/>
    </row>
    <row r="23" spans="2:5" ht="25.5" customHeight="1">
      <c r="B23" s="79" t="s">
        <v>101</v>
      </c>
      <c r="C23" s="79"/>
      <c r="D23" s="79" t="s">
        <v>102</v>
      </c>
      <c r="E23" s="79"/>
    </row>
    <row r="24" spans="2:5" ht="17.25" customHeight="1">
      <c r="B24" s="79" t="s">
        <v>103</v>
      </c>
      <c r="C24" s="79"/>
      <c r="D24" s="79" t="s">
        <v>104</v>
      </c>
      <c r="E24" s="79"/>
    </row>
  </sheetData>
  <sheetProtection selectLockedCells="1" selectUnlockedCells="1"/>
  <mergeCells count="7">
    <mergeCell ref="A1:G1"/>
    <mergeCell ref="B22:C22"/>
    <mergeCell ref="D22:E22"/>
    <mergeCell ref="B23:C23"/>
    <mergeCell ref="D23:E23"/>
    <mergeCell ref="B24:C24"/>
    <mergeCell ref="D24:E24"/>
  </mergeCells>
  <printOptions/>
  <pageMargins left="0.75" right="0.75" top="0.2298611111111111" bottom="0.1701388888888889" header="0.5118055555555555" footer="0.5118055555555555"/>
  <pageSetup horizontalDpi="300" verticalDpi="300" orientation="portrait" paperSize="9" scale="84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1"/>
  </sheetPr>
  <dimension ref="A1:K26"/>
  <sheetViews>
    <sheetView zoomScale="87" zoomScaleNormal="87" workbookViewId="0" topLeftCell="A10">
      <selection activeCell="K2" sqref="K2"/>
    </sheetView>
  </sheetViews>
  <sheetFormatPr defaultColWidth="9.140625" defaultRowHeight="12.75"/>
  <cols>
    <col min="1" max="1" width="3.7109375" style="22" customWidth="1"/>
    <col min="2" max="2" width="27.7109375" style="22" customWidth="1"/>
    <col min="3" max="3" width="21.140625" style="22" customWidth="1"/>
    <col min="4" max="4" width="17.7109375" style="25" customWidth="1"/>
    <col min="5" max="8" width="0" style="25" hidden="1" customWidth="1"/>
    <col min="9" max="9" width="16.140625" style="25" customWidth="1"/>
    <col min="10" max="10" width="14.7109375" style="24" customWidth="1"/>
    <col min="11" max="11" width="14.8515625" style="24" customWidth="1"/>
    <col min="12" max="16384" width="9.00390625" style="25" customWidth="1"/>
  </cols>
  <sheetData>
    <row r="1" spans="1:11" ht="31.5" customHeight="1">
      <c r="A1" s="26" t="s">
        <v>105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23" customFormat="1" ht="114" customHeight="1">
      <c r="A2" s="29" t="s">
        <v>1</v>
      </c>
      <c r="B2" s="29" t="s">
        <v>2</v>
      </c>
      <c r="C2" s="29" t="s">
        <v>106</v>
      </c>
      <c r="D2" s="29" t="s">
        <v>107</v>
      </c>
      <c r="E2" s="80" t="s">
        <v>108</v>
      </c>
      <c r="F2" s="80" t="s">
        <v>109</v>
      </c>
      <c r="G2" s="80" t="s">
        <v>110</v>
      </c>
      <c r="H2" s="80" t="s">
        <v>111</v>
      </c>
      <c r="I2" s="29" t="s">
        <v>112</v>
      </c>
      <c r="J2" s="68" t="s">
        <v>4</v>
      </c>
      <c r="K2" s="29" t="s">
        <v>113</v>
      </c>
    </row>
    <row r="3" spans="1:11" ht="30" customHeight="1">
      <c r="A3" s="30">
        <v>1</v>
      </c>
      <c r="B3" s="30" t="s">
        <v>6</v>
      </c>
      <c r="C3" s="81">
        <v>2539.29</v>
      </c>
      <c r="D3" s="20">
        <v>3942.66</v>
      </c>
      <c r="E3" s="82">
        <v>1898.17</v>
      </c>
      <c r="F3" s="82">
        <v>2218.2</v>
      </c>
      <c r="G3" s="83">
        <f>E3/D3*100</f>
        <v>48.14439997362187</v>
      </c>
      <c r="H3" s="83">
        <f>F3/E3*100</f>
        <v>116.85992297844766</v>
      </c>
      <c r="I3" s="84">
        <f>C3/D3*100</f>
        <v>64.40550288383984</v>
      </c>
      <c r="J3" s="33">
        <v>1.6</v>
      </c>
      <c r="K3" s="39">
        <v>0.5</v>
      </c>
    </row>
    <row r="4" spans="1:11" ht="30" customHeight="1">
      <c r="A4" s="30">
        <v>2</v>
      </c>
      <c r="B4" s="30" t="s">
        <v>7</v>
      </c>
      <c r="C4" s="81">
        <v>2236</v>
      </c>
      <c r="D4" s="20">
        <v>3679.44</v>
      </c>
      <c r="E4" s="82">
        <v>1998.86</v>
      </c>
      <c r="F4" s="82">
        <v>1336.8</v>
      </c>
      <c r="G4" s="83">
        <f>E4/D4*100</f>
        <v>54.325114691366075</v>
      </c>
      <c r="H4" s="83">
        <f>F4/E4*100</f>
        <v>66.87812052870136</v>
      </c>
      <c r="I4" s="84">
        <f>C4/D4*100</f>
        <v>60.770117191746564</v>
      </c>
      <c r="J4" s="33">
        <v>1.6</v>
      </c>
      <c r="K4" s="39">
        <v>0.5</v>
      </c>
    </row>
    <row r="5" spans="1:11" ht="30" customHeight="1">
      <c r="A5" s="30">
        <v>3</v>
      </c>
      <c r="B5" s="30" t="s">
        <v>8</v>
      </c>
      <c r="C5" s="81">
        <v>3533.38</v>
      </c>
      <c r="D5" s="20">
        <v>5305.46</v>
      </c>
      <c r="E5" s="82">
        <v>1855.41</v>
      </c>
      <c r="F5" s="82">
        <v>2315.6</v>
      </c>
      <c r="G5" s="83">
        <f>E5/D5*100</f>
        <v>34.97170839097835</v>
      </c>
      <c r="H5" s="83">
        <f>F5/E5*100</f>
        <v>124.8026042761438</v>
      </c>
      <c r="I5" s="84">
        <f>C5/D5*100</f>
        <v>66.59893769814494</v>
      </c>
      <c r="J5" s="33">
        <v>1.6</v>
      </c>
      <c r="K5" s="39">
        <v>0.5</v>
      </c>
    </row>
    <row r="6" spans="1:11" ht="30" customHeight="1">
      <c r="A6" s="30">
        <v>4</v>
      </c>
      <c r="B6" s="30" t="s">
        <v>9</v>
      </c>
      <c r="C6" s="81">
        <v>5770.47</v>
      </c>
      <c r="D6" s="20">
        <v>9672.22</v>
      </c>
      <c r="E6" s="82">
        <v>4746.46</v>
      </c>
      <c r="F6" s="82">
        <v>3047.3</v>
      </c>
      <c r="G6" s="83">
        <f>E6/D6*100</f>
        <v>49.07311868423175</v>
      </c>
      <c r="H6" s="83">
        <f>F6/E6*100</f>
        <v>64.20153124644472</v>
      </c>
      <c r="I6" s="84">
        <f>C6/D6*100</f>
        <v>59.66024346013635</v>
      </c>
      <c r="J6" s="33">
        <v>1.6</v>
      </c>
      <c r="K6" s="39">
        <v>0.5</v>
      </c>
    </row>
    <row r="7" spans="1:11" ht="30" customHeight="1">
      <c r="A7" s="30">
        <v>5</v>
      </c>
      <c r="B7" s="30" t="s">
        <v>10</v>
      </c>
      <c r="C7" s="81">
        <v>8574.69</v>
      </c>
      <c r="D7" s="20">
        <v>16690.49</v>
      </c>
      <c r="E7" s="82">
        <v>10486.32</v>
      </c>
      <c r="F7" s="82">
        <v>2515.8</v>
      </c>
      <c r="G7" s="83">
        <f>E7/D7*100</f>
        <v>62.82811349457085</v>
      </c>
      <c r="H7" s="83">
        <f>F7/E7*100</f>
        <v>23.99125718078411</v>
      </c>
      <c r="I7" s="84">
        <v>50</v>
      </c>
      <c r="J7" s="33">
        <v>1.6</v>
      </c>
      <c r="K7" s="39">
        <v>1</v>
      </c>
    </row>
    <row r="8" spans="1:11" ht="30" customHeight="1">
      <c r="A8" s="30">
        <v>6</v>
      </c>
      <c r="B8" s="30" t="s">
        <v>11</v>
      </c>
      <c r="C8" s="81">
        <v>2067.36</v>
      </c>
      <c r="D8" s="20">
        <v>3518.44</v>
      </c>
      <c r="E8" s="82">
        <v>1245.98</v>
      </c>
      <c r="F8" s="82">
        <v>2005.7</v>
      </c>
      <c r="G8" s="83">
        <f>E8/D8*100</f>
        <v>35.4128534236764</v>
      </c>
      <c r="H8" s="83">
        <f>F8/E8*100</f>
        <v>160.9736913915151</v>
      </c>
      <c r="I8" s="84">
        <f>C8/D8*100</f>
        <v>58.75785859642342</v>
      </c>
      <c r="J8" s="33">
        <v>1.6</v>
      </c>
      <c r="K8" s="39">
        <v>0.5</v>
      </c>
    </row>
    <row r="9" spans="1:11" ht="30" customHeight="1">
      <c r="A9" s="30">
        <v>7</v>
      </c>
      <c r="B9" s="30" t="s">
        <v>12</v>
      </c>
      <c r="C9" s="81">
        <v>3186.95</v>
      </c>
      <c r="D9" s="20">
        <v>3635.25</v>
      </c>
      <c r="E9" s="82">
        <v>430.94</v>
      </c>
      <c r="F9" s="82">
        <v>2636.8</v>
      </c>
      <c r="G9" s="83">
        <f>E9/D9*100</f>
        <v>11.854480434633107</v>
      </c>
      <c r="H9" s="83">
        <f>F9/E9*100</f>
        <v>611.8717222815242</v>
      </c>
      <c r="I9" s="84">
        <f>C9/D9*100</f>
        <v>87.66797331682827</v>
      </c>
      <c r="J9" s="33">
        <v>1.6</v>
      </c>
      <c r="K9" s="39">
        <v>0</v>
      </c>
    </row>
    <row r="10" spans="1:11" ht="30" customHeight="1">
      <c r="A10" s="30">
        <v>8</v>
      </c>
      <c r="B10" s="30" t="s">
        <v>13</v>
      </c>
      <c r="C10" s="81">
        <v>2906.15</v>
      </c>
      <c r="D10" s="20">
        <v>3851.76</v>
      </c>
      <c r="E10" s="82">
        <v>305.73</v>
      </c>
      <c r="F10" s="82">
        <v>2030.2</v>
      </c>
      <c r="G10" s="83">
        <f>E10/D10*100</f>
        <v>7.9374104305564215</v>
      </c>
      <c r="H10" s="83">
        <f>F10/E10*100</f>
        <v>664.0499787394106</v>
      </c>
      <c r="I10" s="84">
        <f>C10/D10*100</f>
        <v>75.44992419049993</v>
      </c>
      <c r="J10" s="33">
        <v>1.6</v>
      </c>
      <c r="K10" s="39">
        <v>0</v>
      </c>
    </row>
    <row r="11" spans="1:11" ht="30" customHeight="1">
      <c r="A11" s="30">
        <v>9</v>
      </c>
      <c r="B11" s="30" t="s">
        <v>14</v>
      </c>
      <c r="C11" s="81">
        <v>2278.82</v>
      </c>
      <c r="D11" s="20">
        <v>2823.27</v>
      </c>
      <c r="E11" s="82">
        <v>355.75</v>
      </c>
      <c r="F11" s="82">
        <v>1929.6</v>
      </c>
      <c r="G11" s="83">
        <f>E11/D11*100</f>
        <v>12.600636850177278</v>
      </c>
      <c r="H11" s="83">
        <f>F11/E11*100</f>
        <v>542.4033731553056</v>
      </c>
      <c r="I11" s="84">
        <f>C11/D11*100</f>
        <v>80.71562408129581</v>
      </c>
      <c r="J11" s="33">
        <v>1.6</v>
      </c>
      <c r="K11" s="39">
        <v>0</v>
      </c>
    </row>
    <row r="12" spans="1:11" ht="30" customHeight="1">
      <c r="A12" s="30">
        <v>10</v>
      </c>
      <c r="B12" s="30" t="s">
        <v>15</v>
      </c>
      <c r="C12" s="81">
        <v>4533.07</v>
      </c>
      <c r="D12" s="20">
        <v>6686.64</v>
      </c>
      <c r="E12" s="82">
        <v>2025.41</v>
      </c>
      <c r="F12" s="82">
        <v>2375.2</v>
      </c>
      <c r="G12" s="83">
        <f>E12/D12*100</f>
        <v>30.290399961714705</v>
      </c>
      <c r="H12" s="83">
        <f>F12/E12*100</f>
        <v>117.27008358801427</v>
      </c>
      <c r="I12" s="84">
        <f>C12/D12*100</f>
        <v>67.79294234473517</v>
      </c>
      <c r="J12" s="33">
        <v>1.6</v>
      </c>
      <c r="K12" s="39">
        <v>0.5</v>
      </c>
    </row>
    <row r="13" spans="1:11" ht="30" customHeight="1">
      <c r="A13" s="30">
        <v>11</v>
      </c>
      <c r="B13" s="30" t="s">
        <v>16</v>
      </c>
      <c r="C13" s="81">
        <v>4565.9</v>
      </c>
      <c r="D13" s="20">
        <v>5458.54</v>
      </c>
      <c r="E13" s="82">
        <v>1500.82</v>
      </c>
      <c r="F13" s="82">
        <v>2148.4</v>
      </c>
      <c r="G13" s="83">
        <f>E13/D13*100</f>
        <v>27.494897903102295</v>
      </c>
      <c r="H13" s="83">
        <f>F13/E13*100</f>
        <v>143.14841220132993</v>
      </c>
      <c r="I13" s="84">
        <f>C13/D13*100</f>
        <v>83.64690924679492</v>
      </c>
      <c r="J13" s="33">
        <v>1.6</v>
      </c>
      <c r="K13" s="39">
        <v>0</v>
      </c>
    </row>
    <row r="14" spans="1:11" ht="30" customHeight="1">
      <c r="A14" s="30">
        <v>12</v>
      </c>
      <c r="B14" s="30" t="s">
        <v>17</v>
      </c>
      <c r="C14" s="81">
        <v>2580.77</v>
      </c>
      <c r="D14" s="20">
        <v>3676.49</v>
      </c>
      <c r="E14" s="82">
        <v>599.88</v>
      </c>
      <c r="F14" s="82">
        <v>3149.6</v>
      </c>
      <c r="G14" s="83">
        <f>E14/D14*100</f>
        <v>16.3166498480888</v>
      </c>
      <c r="H14" s="83">
        <f>F14/E14*100</f>
        <v>525.0383410015337</v>
      </c>
      <c r="I14" s="84">
        <f>C14/D14*100</f>
        <v>70.19657336209265</v>
      </c>
      <c r="J14" s="33">
        <v>1.6</v>
      </c>
      <c r="K14" s="39">
        <v>0.5</v>
      </c>
    </row>
    <row r="15" spans="1:11" ht="30" customHeight="1">
      <c r="A15" s="30">
        <v>13</v>
      </c>
      <c r="B15" s="30" t="s">
        <v>18</v>
      </c>
      <c r="C15" s="81">
        <v>2544.77</v>
      </c>
      <c r="D15" s="20">
        <v>7357.89</v>
      </c>
      <c r="E15" s="82">
        <v>1681.07</v>
      </c>
      <c r="F15" s="82">
        <v>1650</v>
      </c>
      <c r="G15" s="83">
        <f>E15/D15*100</f>
        <v>22.847174937380142</v>
      </c>
      <c r="H15" s="83">
        <f>F15/E15*100</f>
        <v>98.15177238306555</v>
      </c>
      <c r="I15" s="84">
        <f>C15/D15*100</f>
        <v>34.58559451147</v>
      </c>
      <c r="J15" s="33">
        <v>1.6</v>
      </c>
      <c r="K15" s="39">
        <v>1</v>
      </c>
    </row>
    <row r="16" spans="1:11" ht="30" customHeight="1">
      <c r="A16" s="30">
        <v>14</v>
      </c>
      <c r="B16" s="30" t="s">
        <v>19</v>
      </c>
      <c r="C16" s="81">
        <v>2978.65</v>
      </c>
      <c r="D16" s="20">
        <v>4081.13</v>
      </c>
      <c r="E16" s="82">
        <v>861.79</v>
      </c>
      <c r="F16" s="82">
        <v>3075.8</v>
      </c>
      <c r="G16" s="83">
        <f>E16/D16*100</f>
        <v>21.116455491493777</v>
      </c>
      <c r="H16" s="83">
        <f>F16/E16*100</f>
        <v>356.9082955244317</v>
      </c>
      <c r="I16" s="84">
        <f>C16/D16*100</f>
        <v>72.98591321521245</v>
      </c>
      <c r="J16" s="33">
        <v>1.6</v>
      </c>
      <c r="K16" s="39">
        <v>0</v>
      </c>
    </row>
    <row r="17" spans="1:11" ht="30" customHeight="1">
      <c r="A17" s="30">
        <v>15</v>
      </c>
      <c r="B17" s="30" t="s">
        <v>20</v>
      </c>
      <c r="C17" s="81">
        <v>3722.31</v>
      </c>
      <c r="D17" s="20">
        <v>4856.87</v>
      </c>
      <c r="E17" s="82">
        <v>916.22</v>
      </c>
      <c r="F17" s="82">
        <v>3508.4</v>
      </c>
      <c r="G17" s="83">
        <f>E17/D17*100</f>
        <v>18.8644126773004</v>
      </c>
      <c r="H17" s="83">
        <f>F17/E17*100</f>
        <v>382.9211324790989</v>
      </c>
      <c r="I17" s="84">
        <f>C17/D17*100</f>
        <v>76.64009948794182</v>
      </c>
      <c r="J17" s="33">
        <v>1.6</v>
      </c>
      <c r="K17" s="39">
        <v>0</v>
      </c>
    </row>
    <row r="18" spans="1:11" ht="30" customHeight="1">
      <c r="A18" s="30">
        <v>16</v>
      </c>
      <c r="B18" s="30" t="s">
        <v>21</v>
      </c>
      <c r="C18" s="81">
        <v>23266.6</v>
      </c>
      <c r="D18" s="20">
        <v>35296.11</v>
      </c>
      <c r="E18" s="82">
        <v>9246.99</v>
      </c>
      <c r="F18" s="82">
        <v>2558.3</v>
      </c>
      <c r="G18" s="83">
        <f>E18/D18*100</f>
        <v>26.1983261044914</v>
      </c>
      <c r="H18" s="83">
        <f>F18/E18*100</f>
        <v>27.66630006088468</v>
      </c>
      <c r="I18" s="84">
        <f>C18/D18*100</f>
        <v>65.91831224460712</v>
      </c>
      <c r="J18" s="33">
        <v>1.6</v>
      </c>
      <c r="K18" s="39">
        <v>0.5</v>
      </c>
    </row>
    <row r="19" spans="1:11" ht="30" customHeight="1">
      <c r="A19" s="30">
        <v>17</v>
      </c>
      <c r="B19" s="30" t="s">
        <v>22</v>
      </c>
      <c r="C19" s="81">
        <v>8855.29</v>
      </c>
      <c r="D19" s="20">
        <v>33508.36</v>
      </c>
      <c r="E19" s="82">
        <v>13287.8</v>
      </c>
      <c r="F19" s="82">
        <v>5057.7</v>
      </c>
      <c r="G19" s="83">
        <f>E19/D19*100</f>
        <v>39.65517858826871</v>
      </c>
      <c r="H19" s="83">
        <f>F19/E19*100</f>
        <v>38.06273423742079</v>
      </c>
      <c r="I19" s="84">
        <f>C19/D19*100</f>
        <v>26.427106548932866</v>
      </c>
      <c r="J19" s="33">
        <v>1.6</v>
      </c>
      <c r="K19" s="39">
        <v>1.6</v>
      </c>
    </row>
    <row r="20" spans="1:11" ht="30" customHeight="1">
      <c r="A20" s="30">
        <v>18</v>
      </c>
      <c r="B20" s="30" t="s">
        <v>23</v>
      </c>
      <c r="C20" s="81">
        <v>24581.21</v>
      </c>
      <c r="D20" s="20">
        <v>52626.72</v>
      </c>
      <c r="E20" s="82">
        <v>16473.81</v>
      </c>
      <c r="F20" s="82">
        <v>7929.7</v>
      </c>
      <c r="G20" s="83">
        <f>E20/D20*100</f>
        <v>31.3031289048605</v>
      </c>
      <c r="H20" s="83">
        <f>F20/E20*100</f>
        <v>48.13519155556607</v>
      </c>
      <c r="I20" s="84">
        <f>C20/D20*100</f>
        <v>46.70861113898035</v>
      </c>
      <c r="J20" s="33">
        <v>1.6</v>
      </c>
      <c r="K20" s="39">
        <v>1</v>
      </c>
    </row>
    <row r="21" spans="1:11" ht="30" customHeight="1">
      <c r="A21" s="30">
        <v>19</v>
      </c>
      <c r="B21" s="30" t="s">
        <v>24</v>
      </c>
      <c r="C21" s="81">
        <v>4200.91</v>
      </c>
      <c r="D21" s="20">
        <v>5800.02</v>
      </c>
      <c r="E21" s="82">
        <v>2539.36</v>
      </c>
      <c r="F21" s="82">
        <v>1140.3</v>
      </c>
      <c r="G21" s="83">
        <f>E21/D21*100</f>
        <v>43.78191799338623</v>
      </c>
      <c r="H21" s="83">
        <f>F21/E21*100</f>
        <v>44.90501543696049</v>
      </c>
      <c r="I21" s="84">
        <f>C21/D21*100</f>
        <v>72.4292330026448</v>
      </c>
      <c r="J21" s="33">
        <v>1.6</v>
      </c>
      <c r="K21" s="85">
        <v>0</v>
      </c>
    </row>
    <row r="23" ht="12.75">
      <c r="B23" s="86" t="s">
        <v>114</v>
      </c>
    </row>
    <row r="24" ht="12.75">
      <c r="B24" s="86" t="s">
        <v>115</v>
      </c>
    </row>
    <row r="25" ht="12.75">
      <c r="B25" s="86" t="s">
        <v>116</v>
      </c>
    </row>
    <row r="26" ht="12.75">
      <c r="B26" s="86" t="s">
        <v>117</v>
      </c>
    </row>
  </sheetData>
  <sheetProtection selectLockedCells="1" selectUnlockedCells="1"/>
  <mergeCells count="1">
    <mergeCell ref="A1:K1"/>
  </mergeCells>
  <printOptions/>
  <pageMargins left="0.75" right="0.75" top="1" bottom="1" header="0.5118055555555555" footer="0.5118055555555555"/>
  <pageSetup horizontalDpi="300" verticalDpi="300" orientation="portrait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9"/>
  </sheetPr>
  <dimension ref="A1:I27"/>
  <sheetViews>
    <sheetView zoomScale="87" zoomScaleNormal="87" workbookViewId="0" topLeftCell="A1">
      <selection activeCell="I2" sqref="I2"/>
    </sheetView>
  </sheetViews>
  <sheetFormatPr defaultColWidth="9.140625" defaultRowHeight="12.75"/>
  <cols>
    <col min="1" max="1" width="3.7109375" style="1" customWidth="1"/>
    <col min="2" max="2" width="28.00390625" style="1" customWidth="1"/>
    <col min="3" max="3" width="14.140625" style="1" customWidth="1"/>
    <col min="4" max="6" width="13.421875" style="0" customWidth="1"/>
    <col min="7" max="7" width="21.421875" style="0" customWidth="1"/>
    <col min="8" max="8" width="14.8515625" style="0" customWidth="1"/>
    <col min="9" max="9" width="10.140625" style="0" customWidth="1"/>
  </cols>
  <sheetData>
    <row r="1" spans="1:9" ht="52.5" customHeight="1">
      <c r="A1" s="4" t="s">
        <v>118</v>
      </c>
      <c r="B1" s="4"/>
      <c r="C1" s="4"/>
      <c r="D1" s="4"/>
      <c r="E1" s="4"/>
      <c r="F1" s="4"/>
      <c r="G1" s="4"/>
      <c r="H1" s="4"/>
      <c r="I1" s="4"/>
    </row>
    <row r="2" spans="1:9" ht="69.75" customHeight="1">
      <c r="A2" s="6" t="s">
        <v>1</v>
      </c>
      <c r="B2" s="6" t="s">
        <v>2</v>
      </c>
      <c r="C2" s="6" t="s">
        <v>119</v>
      </c>
      <c r="D2" s="7" t="s">
        <v>120</v>
      </c>
      <c r="E2" s="6" t="s">
        <v>121</v>
      </c>
      <c r="F2" s="7" t="s">
        <v>122</v>
      </c>
      <c r="G2" s="87" t="s">
        <v>123</v>
      </c>
      <c r="H2" s="7" t="s">
        <v>4</v>
      </c>
      <c r="I2" s="6" t="s">
        <v>124</v>
      </c>
    </row>
    <row r="3" spans="1:9" ht="30" customHeight="1">
      <c r="A3" s="8">
        <v>1</v>
      </c>
      <c r="B3" s="8" t="s">
        <v>6</v>
      </c>
      <c r="C3" s="88">
        <v>1551.1</v>
      </c>
      <c r="D3" s="10">
        <v>1551.1</v>
      </c>
      <c r="E3" s="10">
        <v>1551.1</v>
      </c>
      <c r="F3" s="10">
        <v>1792.7</v>
      </c>
      <c r="G3" s="89">
        <f>F3/((C3+D3+E3)/3)*100-100</f>
        <v>15.576042808329603</v>
      </c>
      <c r="H3" s="10">
        <v>1.6</v>
      </c>
      <c r="I3" s="90">
        <v>0</v>
      </c>
    </row>
    <row r="4" spans="1:9" ht="17.25" customHeight="1">
      <c r="A4" s="8">
        <v>2</v>
      </c>
      <c r="B4" s="8" t="s">
        <v>7</v>
      </c>
      <c r="C4" s="88">
        <v>1371.6</v>
      </c>
      <c r="D4" s="10">
        <v>1533.5</v>
      </c>
      <c r="E4" s="10">
        <v>1588.2</v>
      </c>
      <c r="F4" s="10">
        <v>2009.5</v>
      </c>
      <c r="G4" s="89">
        <f>F4/((C4+D4+E4)/3)*100-100</f>
        <v>34.16642556695524</v>
      </c>
      <c r="H4" s="10">
        <v>1.6</v>
      </c>
      <c r="I4" s="90">
        <v>0</v>
      </c>
    </row>
    <row r="5" spans="1:9" ht="17.25" customHeight="1">
      <c r="A5" s="8">
        <v>3</v>
      </c>
      <c r="B5" s="8" t="s">
        <v>8</v>
      </c>
      <c r="C5" s="88">
        <v>1244.6</v>
      </c>
      <c r="D5" s="10">
        <v>1496.8</v>
      </c>
      <c r="E5" s="10">
        <v>1581.8</v>
      </c>
      <c r="F5" s="10">
        <v>1910.8</v>
      </c>
      <c r="G5" s="89">
        <f>F5/((C5+D5+E5)/3)*100-100</f>
        <v>32.59622501850481</v>
      </c>
      <c r="H5" s="10">
        <v>1.6</v>
      </c>
      <c r="I5" s="90">
        <v>0</v>
      </c>
    </row>
    <row r="6" spans="1:9" ht="17.25" customHeight="1">
      <c r="A6" s="8">
        <v>4</v>
      </c>
      <c r="B6" s="8" t="s">
        <v>9</v>
      </c>
      <c r="C6" s="88">
        <v>5833.4</v>
      </c>
      <c r="D6" s="10">
        <v>4602.2</v>
      </c>
      <c r="E6" s="10">
        <v>4601.4</v>
      </c>
      <c r="F6" s="10">
        <v>4184.7</v>
      </c>
      <c r="G6" s="89">
        <f>F6/((C6+D6+E6)/3)*100-100</f>
        <v>-16.511937221520242</v>
      </c>
      <c r="H6" s="10">
        <v>1.6</v>
      </c>
      <c r="I6" s="90">
        <v>0</v>
      </c>
    </row>
    <row r="7" spans="1:9" ht="17.25" customHeight="1">
      <c r="A7" s="8">
        <v>5</v>
      </c>
      <c r="B7" s="8" t="s">
        <v>10</v>
      </c>
      <c r="C7" s="88">
        <v>8141.8</v>
      </c>
      <c r="D7" s="10">
        <v>8141.8</v>
      </c>
      <c r="E7" s="10">
        <v>8141.8</v>
      </c>
      <c r="F7" s="10">
        <v>8678.1</v>
      </c>
      <c r="G7" s="89">
        <f>F7/((C7+D7+E7)/3)*100-100</f>
        <v>6.586995504679564</v>
      </c>
      <c r="H7" s="10">
        <v>1.6</v>
      </c>
      <c r="I7" s="90">
        <v>0</v>
      </c>
    </row>
    <row r="8" spans="1:9" ht="17.25" customHeight="1">
      <c r="A8" s="8">
        <v>6</v>
      </c>
      <c r="B8" s="8" t="s">
        <v>11</v>
      </c>
      <c r="C8" s="88">
        <v>1403.1</v>
      </c>
      <c r="D8" s="10">
        <v>1403</v>
      </c>
      <c r="E8" s="10">
        <v>1573</v>
      </c>
      <c r="F8" s="10">
        <v>1794</v>
      </c>
      <c r="G8" s="89">
        <f>F8/((C8+D8+E8)/3)*100-100</f>
        <v>22.901966157429612</v>
      </c>
      <c r="H8" s="10">
        <v>1.6</v>
      </c>
      <c r="I8" s="90">
        <v>0</v>
      </c>
    </row>
    <row r="9" spans="1:9" ht="17.25" customHeight="1">
      <c r="A9" s="8">
        <v>7</v>
      </c>
      <c r="B9" s="8" t="s">
        <v>12</v>
      </c>
      <c r="C9" s="88">
        <v>458.9</v>
      </c>
      <c r="D9" s="10">
        <v>458.9</v>
      </c>
      <c r="E9" s="10">
        <v>471.7</v>
      </c>
      <c r="F9" s="10">
        <v>498.1</v>
      </c>
      <c r="G9" s="89">
        <f>F9/((C9+D9+E9)/3)*100-100</f>
        <v>7.542281396185672</v>
      </c>
      <c r="H9" s="10">
        <v>1.6</v>
      </c>
      <c r="I9" s="90">
        <v>0</v>
      </c>
    </row>
    <row r="10" spans="1:9" ht="17.25" customHeight="1">
      <c r="A10" s="8">
        <v>8</v>
      </c>
      <c r="B10" s="8" t="s">
        <v>13</v>
      </c>
      <c r="C10" s="88">
        <v>927.9</v>
      </c>
      <c r="D10" s="10">
        <v>830.9</v>
      </c>
      <c r="E10" s="10">
        <v>855.9</v>
      </c>
      <c r="F10" s="10">
        <v>1153.9</v>
      </c>
      <c r="G10" s="89">
        <f>F10/((C10+D10+E10)/3)*100-100</f>
        <v>32.39377366428272</v>
      </c>
      <c r="H10" s="10">
        <v>1.6</v>
      </c>
      <c r="I10" s="90">
        <v>0</v>
      </c>
    </row>
    <row r="11" spans="1:9" ht="17.25" customHeight="1">
      <c r="A11" s="8">
        <v>9</v>
      </c>
      <c r="B11" s="8" t="s">
        <v>14</v>
      </c>
      <c r="C11" s="88">
        <v>760.6</v>
      </c>
      <c r="D11" s="10">
        <v>775</v>
      </c>
      <c r="E11" s="10">
        <v>835.7</v>
      </c>
      <c r="F11" s="10">
        <v>835.7</v>
      </c>
      <c r="G11" s="89">
        <f>F11/((C11+D11+E11)/3)*100-100</f>
        <v>5.726816514148354</v>
      </c>
      <c r="H11" s="10">
        <v>1.6</v>
      </c>
      <c r="I11" s="90">
        <v>0.5</v>
      </c>
    </row>
    <row r="12" spans="1:9" ht="17.25" customHeight="1">
      <c r="A12" s="8">
        <v>10</v>
      </c>
      <c r="B12" s="8" t="s">
        <v>15</v>
      </c>
      <c r="C12" s="88">
        <v>2378.5</v>
      </c>
      <c r="D12" s="10">
        <v>2378.5</v>
      </c>
      <c r="E12" s="10">
        <v>2378.5</v>
      </c>
      <c r="F12" s="10">
        <v>2793.1</v>
      </c>
      <c r="G12" s="89">
        <f>F12/((C12+D12+E12)/3)*100-100</f>
        <v>17.431154088711367</v>
      </c>
      <c r="H12" s="10">
        <v>1.6</v>
      </c>
      <c r="I12" s="90">
        <v>0</v>
      </c>
    </row>
    <row r="13" spans="1:9" ht="17.25" customHeight="1">
      <c r="A13" s="8">
        <v>11</v>
      </c>
      <c r="B13" s="8" t="s">
        <v>16</v>
      </c>
      <c r="C13" s="88">
        <v>706.2</v>
      </c>
      <c r="D13" s="10">
        <v>987.5</v>
      </c>
      <c r="E13" s="10">
        <v>987.5</v>
      </c>
      <c r="F13" s="10">
        <v>1149.6</v>
      </c>
      <c r="G13" s="89">
        <f>F13/((C13+D13+E13)/3)*100-100</f>
        <v>28.62897210204386</v>
      </c>
      <c r="H13" s="10">
        <v>1.6</v>
      </c>
      <c r="I13" s="90">
        <v>0</v>
      </c>
    </row>
    <row r="14" spans="1:9" ht="17.25" customHeight="1">
      <c r="A14" s="8">
        <v>12</v>
      </c>
      <c r="B14" s="8" t="s">
        <v>17</v>
      </c>
      <c r="C14" s="88">
        <v>1432.6</v>
      </c>
      <c r="D14" s="10">
        <v>1432.6</v>
      </c>
      <c r="E14" s="10">
        <v>1432.6</v>
      </c>
      <c r="F14" s="10">
        <v>1535.9</v>
      </c>
      <c r="G14" s="89">
        <f>F14/((C14+D14+E14)/3)*100-100</f>
        <v>7.210665922099707</v>
      </c>
      <c r="H14" s="10">
        <v>1.6</v>
      </c>
      <c r="I14" s="90">
        <v>0</v>
      </c>
    </row>
    <row r="15" spans="1:9" ht="17.25" customHeight="1">
      <c r="A15" s="8">
        <v>13</v>
      </c>
      <c r="B15" s="8" t="s">
        <v>18</v>
      </c>
      <c r="C15" s="88">
        <v>4321.1</v>
      </c>
      <c r="D15" s="10">
        <v>4321.1</v>
      </c>
      <c r="E15" s="10">
        <v>4321.1</v>
      </c>
      <c r="F15" s="10">
        <v>6354</v>
      </c>
      <c r="G15" s="89">
        <f>F15/((C15+D15+E15)/3)*100-100</f>
        <v>47.04589109254587</v>
      </c>
      <c r="H15" s="10">
        <v>1.6</v>
      </c>
      <c r="I15" s="90">
        <v>0</v>
      </c>
    </row>
    <row r="16" spans="1:9" ht="17.25" customHeight="1">
      <c r="A16" s="8">
        <v>14</v>
      </c>
      <c r="B16" s="8" t="s">
        <v>19</v>
      </c>
      <c r="C16" s="88">
        <v>1001.4</v>
      </c>
      <c r="D16" s="10">
        <v>1053</v>
      </c>
      <c r="E16" s="10">
        <v>1053</v>
      </c>
      <c r="F16" s="10">
        <v>1303.5</v>
      </c>
      <c r="G16" s="89">
        <f>F16/((C16+D16+E16)/3)*100-100</f>
        <v>25.844757675226887</v>
      </c>
      <c r="H16" s="10">
        <v>1.6</v>
      </c>
      <c r="I16" s="90">
        <v>0</v>
      </c>
    </row>
    <row r="17" spans="1:9" ht="17.25" customHeight="1">
      <c r="A17" s="8">
        <v>15</v>
      </c>
      <c r="B17" s="8" t="s">
        <v>20</v>
      </c>
      <c r="C17" s="88">
        <v>725.6</v>
      </c>
      <c r="D17" s="10">
        <v>1074.8</v>
      </c>
      <c r="E17" s="10">
        <v>1184.3</v>
      </c>
      <c r="F17" s="10">
        <v>1233.3</v>
      </c>
      <c r="G17" s="89">
        <f>F17/((C17+D17+E17)/3)*100-100</f>
        <v>23.962207257010746</v>
      </c>
      <c r="H17" s="10">
        <v>1.6</v>
      </c>
      <c r="I17" s="90">
        <v>0</v>
      </c>
    </row>
    <row r="18" spans="1:9" ht="17.25" customHeight="1">
      <c r="A18" s="8">
        <v>16</v>
      </c>
      <c r="B18" s="8" t="s">
        <v>21</v>
      </c>
      <c r="C18" s="88">
        <v>11095.8</v>
      </c>
      <c r="D18" s="10">
        <v>17345.4</v>
      </c>
      <c r="E18" s="10">
        <v>17311.5</v>
      </c>
      <c r="F18" s="10">
        <v>13092.6</v>
      </c>
      <c r="G18" s="89">
        <f>F18/((C18+D18+E18)/3)*100-100</f>
        <v>-14.151951688097085</v>
      </c>
      <c r="H18" s="10">
        <v>1.6</v>
      </c>
      <c r="I18" s="90">
        <v>0</v>
      </c>
    </row>
    <row r="19" spans="1:9" ht="17.25" customHeight="1">
      <c r="A19" s="8">
        <v>17</v>
      </c>
      <c r="B19" s="8" t="s">
        <v>22</v>
      </c>
      <c r="C19" s="88">
        <v>22731.8</v>
      </c>
      <c r="D19" s="10">
        <v>22731.8</v>
      </c>
      <c r="E19" s="10">
        <v>22875.7</v>
      </c>
      <c r="F19" s="10">
        <v>25168.4</v>
      </c>
      <c r="G19" s="89">
        <f>F19/((C19+D19+E19)/3)*100-100</f>
        <v>10.485767340315164</v>
      </c>
      <c r="H19" s="10">
        <v>1.6</v>
      </c>
      <c r="I19" s="90">
        <v>0</v>
      </c>
    </row>
    <row r="20" spans="1:9" ht="17.25" customHeight="1">
      <c r="A20" s="8">
        <v>18</v>
      </c>
      <c r="B20" s="8" t="s">
        <v>23</v>
      </c>
      <c r="C20" s="88">
        <v>29652.7</v>
      </c>
      <c r="D20" s="10">
        <v>24652.7</v>
      </c>
      <c r="E20" s="10">
        <v>24652.7</v>
      </c>
      <c r="F20" s="10">
        <v>24702.7</v>
      </c>
      <c r="G20" s="89">
        <f>F20/((C20+D20+E20)/3)*100-100</f>
        <v>-6.14249836305585</v>
      </c>
      <c r="H20" s="10">
        <v>1.6</v>
      </c>
      <c r="I20" s="90">
        <v>0</v>
      </c>
    </row>
    <row r="21" spans="1:9" ht="17.25" customHeight="1">
      <c r="A21" s="8">
        <v>19</v>
      </c>
      <c r="B21" s="8" t="s">
        <v>24</v>
      </c>
      <c r="C21" s="88">
        <v>1564.7</v>
      </c>
      <c r="D21" s="10">
        <v>1564.7</v>
      </c>
      <c r="E21" s="10">
        <v>1564.7</v>
      </c>
      <c r="F21" s="10">
        <v>1702.5</v>
      </c>
      <c r="G21" s="89">
        <f>F21/((C21+D21+E21)/3)*100-100</f>
        <v>8.806800025564002</v>
      </c>
      <c r="H21" s="10">
        <v>1.6</v>
      </c>
      <c r="I21" s="90">
        <v>0</v>
      </c>
    </row>
    <row r="22" ht="27" customHeight="1" hidden="1">
      <c r="G22" s="91"/>
    </row>
    <row r="23" spans="1:3" s="53" customFormat="1" ht="12.75">
      <c r="A23" s="92"/>
      <c r="B23" s="92" t="s">
        <v>125</v>
      </c>
      <c r="C23" s="92"/>
    </row>
    <row r="24" spans="1:3" s="53" customFormat="1" ht="12.75">
      <c r="A24" s="92"/>
      <c r="B24" s="92" t="s">
        <v>126</v>
      </c>
      <c r="C24" s="92"/>
    </row>
    <row r="25" spans="1:3" s="53" customFormat="1" ht="12.75">
      <c r="A25" s="92"/>
      <c r="B25" s="92" t="s">
        <v>127</v>
      </c>
      <c r="C25" s="92"/>
    </row>
    <row r="26" spans="1:3" s="53" customFormat="1" ht="12.75">
      <c r="A26" s="92"/>
      <c r="B26" s="92" t="s">
        <v>128</v>
      </c>
      <c r="C26" s="92"/>
    </row>
    <row r="27" spans="1:3" s="53" customFormat="1" ht="12.75">
      <c r="A27" s="92"/>
      <c r="B27" s="92"/>
      <c r="C27" s="92"/>
    </row>
  </sheetData>
  <sheetProtection selectLockedCells="1" selectUnlockedCells="1"/>
  <mergeCells count="1">
    <mergeCell ref="A1:I1"/>
  </mergeCells>
  <printOptions/>
  <pageMargins left="0.75" right="0.1798611111111111" top="0.3298611111111111" bottom="1" header="0.5118055555555555" footer="0.5118055555555555"/>
  <pageSetup horizontalDpi="300" verticalDpi="300" orientation="landscape" paperSize="9" scale="88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1"/>
  </sheetPr>
  <dimension ref="A1:I27"/>
  <sheetViews>
    <sheetView zoomScale="87" zoomScaleNormal="87" workbookViewId="0" topLeftCell="A4">
      <selection activeCell="I3" sqref="I3"/>
    </sheetView>
  </sheetViews>
  <sheetFormatPr defaultColWidth="9.140625" defaultRowHeight="12.75"/>
  <cols>
    <col min="1" max="1" width="4.7109375" style="1" customWidth="1"/>
    <col min="2" max="2" width="22.421875" style="1" customWidth="1"/>
    <col min="3" max="3" width="16.00390625" style="1" customWidth="1"/>
    <col min="4" max="4" width="23.57421875" style="93" customWidth="1"/>
    <col min="5" max="5" width="15.00390625" style="93" customWidth="1"/>
    <col min="6" max="6" width="16.421875" style="93" customWidth="1"/>
    <col min="7" max="7" width="15.8515625" style="93" customWidth="1"/>
    <col min="8" max="8" width="16.00390625" style="93" customWidth="1"/>
    <col min="9" max="9" width="14.421875" style="93" customWidth="1"/>
    <col min="10" max="16384" width="9.140625" style="93" customWidth="1"/>
  </cols>
  <sheetData>
    <row r="1" spans="1:9" ht="35.25" customHeight="1">
      <c r="A1" s="94" t="s">
        <v>129</v>
      </c>
      <c r="B1" s="94"/>
      <c r="C1" s="94"/>
      <c r="D1" s="94"/>
      <c r="E1" s="94"/>
      <c r="F1" s="94"/>
      <c r="G1" s="94"/>
      <c r="H1" s="94"/>
      <c r="I1" s="94"/>
    </row>
    <row r="2" spans="1:9" ht="21.75" customHeight="1">
      <c r="A2" s="95" t="s">
        <v>1</v>
      </c>
      <c r="B2" s="95" t="s">
        <v>2</v>
      </c>
      <c r="C2" s="96" t="s">
        <v>130</v>
      </c>
      <c r="D2" s="96"/>
      <c r="E2" s="96"/>
      <c r="F2" s="96"/>
      <c r="G2" s="96"/>
      <c r="H2" s="96"/>
      <c r="I2" s="96"/>
    </row>
    <row r="3" spans="1:9" s="97" customFormat="1" ht="123" customHeight="1">
      <c r="A3" s="6"/>
      <c r="B3" s="6"/>
      <c r="C3" s="6" t="s">
        <v>131</v>
      </c>
      <c r="D3" s="6" t="s">
        <v>132</v>
      </c>
      <c r="E3" s="6" t="s">
        <v>133</v>
      </c>
      <c r="F3" s="6" t="s">
        <v>134</v>
      </c>
      <c r="G3" s="6" t="s">
        <v>135</v>
      </c>
      <c r="H3" s="7" t="s">
        <v>4</v>
      </c>
      <c r="I3" s="6" t="s">
        <v>136</v>
      </c>
    </row>
    <row r="4" spans="1:9" ht="12.75">
      <c r="A4" s="8">
        <v>1</v>
      </c>
      <c r="B4" s="8" t="s">
        <v>137</v>
      </c>
      <c r="C4" s="88">
        <v>3942.66</v>
      </c>
      <c r="D4" s="10">
        <v>4261.64</v>
      </c>
      <c r="E4" s="10"/>
      <c r="F4" s="10">
        <v>0</v>
      </c>
      <c r="G4" s="98">
        <f>((C4+E4)-(D4+F4))/C4*100</f>
        <v>-8.090476987617508</v>
      </c>
      <c r="H4" s="99">
        <v>1.5</v>
      </c>
      <c r="I4" s="100">
        <v>0</v>
      </c>
    </row>
    <row r="5" spans="1:9" ht="30.75" customHeight="1">
      <c r="A5" s="8">
        <v>2</v>
      </c>
      <c r="B5" s="8" t="s">
        <v>138</v>
      </c>
      <c r="C5" s="88">
        <v>3679.44</v>
      </c>
      <c r="D5" s="10">
        <v>4227.95</v>
      </c>
      <c r="E5" s="10"/>
      <c r="F5" s="10"/>
      <c r="G5" s="98">
        <f>((C5+E5)-(D5+F5))/C5*100</f>
        <v>-14.90743156567303</v>
      </c>
      <c r="H5" s="99">
        <v>1.5</v>
      </c>
      <c r="I5" s="100">
        <v>0</v>
      </c>
    </row>
    <row r="6" spans="1:9" ht="21.75" customHeight="1">
      <c r="A6" s="8">
        <v>3</v>
      </c>
      <c r="B6" s="8" t="s">
        <v>8</v>
      </c>
      <c r="C6" s="88">
        <v>5305.46</v>
      </c>
      <c r="D6" s="10">
        <v>5326.84</v>
      </c>
      <c r="E6" s="10"/>
      <c r="F6" s="10"/>
      <c r="G6" s="98">
        <f>((C6+E6)-(D6+F6))/C6*100</f>
        <v>-0.40298107986866566</v>
      </c>
      <c r="H6" s="99">
        <v>1.5</v>
      </c>
      <c r="I6" s="100">
        <v>1.5</v>
      </c>
    </row>
    <row r="7" spans="1:9" ht="26.25" customHeight="1">
      <c r="A7" s="8">
        <v>4</v>
      </c>
      <c r="B7" s="8" t="s">
        <v>9</v>
      </c>
      <c r="C7" s="88">
        <v>9672.22</v>
      </c>
      <c r="D7" s="10">
        <v>9942.83</v>
      </c>
      <c r="E7" s="10"/>
      <c r="F7" s="10"/>
      <c r="G7" s="98">
        <f>((C7+E7)-(D7+F7))/C7*100</f>
        <v>-2.797806501506382</v>
      </c>
      <c r="H7" s="99">
        <v>1.5</v>
      </c>
      <c r="I7" s="100">
        <v>1</v>
      </c>
    </row>
    <row r="8" spans="1:9" ht="21.75" customHeight="1">
      <c r="A8" s="8">
        <v>5</v>
      </c>
      <c r="B8" s="8" t="s">
        <v>10</v>
      </c>
      <c r="C8" s="88">
        <v>16690.49</v>
      </c>
      <c r="D8" s="10">
        <v>17016.52</v>
      </c>
      <c r="E8" s="10"/>
      <c r="F8" s="10"/>
      <c r="G8" s="98">
        <f>((C8+E8)-(D8+F8))/C8*100</f>
        <v>-1.9533878274394507</v>
      </c>
      <c r="H8" s="99">
        <v>1.5</v>
      </c>
      <c r="I8" s="100">
        <v>1</v>
      </c>
    </row>
    <row r="9" spans="1:9" ht="21" customHeight="1">
      <c r="A9" s="8">
        <v>6</v>
      </c>
      <c r="B9" s="8" t="s">
        <v>11</v>
      </c>
      <c r="C9" s="88">
        <v>3518.44</v>
      </c>
      <c r="D9" s="10">
        <v>3492.35</v>
      </c>
      <c r="E9" s="10"/>
      <c r="F9" s="10"/>
      <c r="G9" s="98">
        <f>((C9+E9)-(D9+F9))/C9*100</f>
        <v>0.7415218108025189</v>
      </c>
      <c r="H9" s="99">
        <v>1.5</v>
      </c>
      <c r="I9" s="100">
        <v>1.5</v>
      </c>
    </row>
    <row r="10" spans="1:9" ht="24.75" customHeight="1">
      <c r="A10" s="8">
        <v>7</v>
      </c>
      <c r="B10" s="8" t="s">
        <v>12</v>
      </c>
      <c r="C10" s="88">
        <v>3635.25</v>
      </c>
      <c r="D10" s="10">
        <v>3660.43</v>
      </c>
      <c r="E10" s="10"/>
      <c r="F10" s="10"/>
      <c r="G10" s="98">
        <f>((C10+E10)-(D10+F10))/C10*100</f>
        <v>-0.6926621277766271</v>
      </c>
      <c r="H10" s="99">
        <v>1.5</v>
      </c>
      <c r="I10" s="100">
        <v>1.5</v>
      </c>
    </row>
    <row r="11" spans="1:9" ht="29.25" customHeight="1">
      <c r="A11" s="8">
        <v>8</v>
      </c>
      <c r="B11" s="8" t="s">
        <v>13</v>
      </c>
      <c r="C11" s="88">
        <v>3851.76</v>
      </c>
      <c r="D11" s="10">
        <v>4053.77</v>
      </c>
      <c r="E11" s="10"/>
      <c r="F11" s="10"/>
      <c r="G11" s="98">
        <f>((C11+E11)-(D11+F11))/C11*100</f>
        <v>-5.244615448522227</v>
      </c>
      <c r="H11" s="99">
        <v>1.5</v>
      </c>
      <c r="I11" s="100">
        <v>0</v>
      </c>
    </row>
    <row r="12" spans="1:9" ht="27" customHeight="1">
      <c r="A12" s="8">
        <v>9</v>
      </c>
      <c r="B12" s="8" t="s">
        <v>14</v>
      </c>
      <c r="C12" s="88">
        <v>2823.27</v>
      </c>
      <c r="D12" s="10">
        <v>3084.32</v>
      </c>
      <c r="E12" s="10"/>
      <c r="F12" s="10"/>
      <c r="G12" s="98">
        <f>((C12+E12)-(D12+F12))/C12*100</f>
        <v>-9.246370343608659</v>
      </c>
      <c r="H12" s="21">
        <v>1.5</v>
      </c>
      <c r="I12" s="100">
        <v>0</v>
      </c>
    </row>
    <row r="13" spans="1:9" ht="21.75" customHeight="1">
      <c r="A13" s="8">
        <v>10</v>
      </c>
      <c r="B13" s="8" t="s">
        <v>15</v>
      </c>
      <c r="C13" s="88">
        <v>6686.64</v>
      </c>
      <c r="D13" s="10">
        <v>7320.12</v>
      </c>
      <c r="E13" s="10"/>
      <c r="F13" s="10"/>
      <c r="G13" s="98">
        <f>((C13+E13)-(D13+F13))/C13*100</f>
        <v>-9.473816445927993</v>
      </c>
      <c r="H13" s="21">
        <v>1.5</v>
      </c>
      <c r="I13" s="11">
        <v>0</v>
      </c>
    </row>
    <row r="14" spans="1:9" ht="21.75" customHeight="1">
      <c r="A14" s="8">
        <v>11</v>
      </c>
      <c r="B14" s="8" t="s">
        <v>16</v>
      </c>
      <c r="C14" s="88">
        <v>5458.54</v>
      </c>
      <c r="D14" s="10">
        <v>5704.49</v>
      </c>
      <c r="E14" s="10"/>
      <c r="F14" s="10"/>
      <c r="G14" s="98">
        <f>((C14+E14)-(D14+F14))/C14*100</f>
        <v>-4.505783597811866</v>
      </c>
      <c r="H14" s="21">
        <v>1.5</v>
      </c>
      <c r="I14" s="11">
        <v>0.5</v>
      </c>
    </row>
    <row r="15" spans="1:9" ht="27.75" customHeight="1">
      <c r="A15" s="8">
        <v>12</v>
      </c>
      <c r="B15" s="8" t="s">
        <v>17</v>
      </c>
      <c r="C15" s="88">
        <v>3676.49</v>
      </c>
      <c r="D15" s="10">
        <v>4098.27</v>
      </c>
      <c r="E15" s="10"/>
      <c r="F15" s="10"/>
      <c r="G15" s="98">
        <f>((C15+E15)-(D15+F15))/C15*100</f>
        <v>-11.47235542596337</v>
      </c>
      <c r="H15" s="21">
        <v>1.5</v>
      </c>
      <c r="I15" s="11">
        <v>0</v>
      </c>
    </row>
    <row r="16" spans="1:9" ht="21.75" customHeight="1">
      <c r="A16" s="8">
        <v>13</v>
      </c>
      <c r="B16" s="8" t="s">
        <v>18</v>
      </c>
      <c r="C16" s="88">
        <v>7357.89</v>
      </c>
      <c r="D16" s="10">
        <v>7575.65</v>
      </c>
      <c r="E16" s="10"/>
      <c r="F16" s="10"/>
      <c r="G16" s="98">
        <f>((C16+E16)-(D16+F16))/C16*100</f>
        <v>-2.9595441084332506</v>
      </c>
      <c r="H16" s="21">
        <v>1.5</v>
      </c>
      <c r="I16" s="11">
        <v>1</v>
      </c>
    </row>
    <row r="17" spans="1:9" ht="24" customHeight="1">
      <c r="A17" s="8">
        <v>14</v>
      </c>
      <c r="B17" s="8" t="s">
        <v>19</v>
      </c>
      <c r="C17" s="88">
        <v>4081.13</v>
      </c>
      <c r="D17" s="10">
        <v>4192.87</v>
      </c>
      <c r="E17" s="10"/>
      <c r="F17" s="10"/>
      <c r="G17" s="98">
        <f>((C17+E17)-(D17+F17))/C17*100</f>
        <v>-2.7379671806582926</v>
      </c>
      <c r="H17" s="21">
        <v>1.5</v>
      </c>
      <c r="I17" s="11">
        <v>1</v>
      </c>
    </row>
    <row r="18" spans="1:9" ht="21.75" customHeight="1">
      <c r="A18" s="8">
        <v>15</v>
      </c>
      <c r="B18" s="8" t="s">
        <v>20</v>
      </c>
      <c r="C18" s="88">
        <v>4856.87</v>
      </c>
      <c r="D18" s="10">
        <v>4946.83</v>
      </c>
      <c r="E18" s="10"/>
      <c r="F18" s="10"/>
      <c r="G18" s="98">
        <f>((C18+E18)-(D18+F18))/C18*100</f>
        <v>-1.8522216983365838</v>
      </c>
      <c r="H18" s="21">
        <v>1.5</v>
      </c>
      <c r="I18" s="11">
        <v>1</v>
      </c>
    </row>
    <row r="19" spans="1:9" ht="26.25" customHeight="1">
      <c r="A19" s="8">
        <v>16</v>
      </c>
      <c r="B19" s="8" t="s">
        <v>21</v>
      </c>
      <c r="C19" s="88">
        <v>35296.11</v>
      </c>
      <c r="D19" s="10">
        <v>20475</v>
      </c>
      <c r="E19" s="10"/>
      <c r="F19" s="10">
        <v>1170.14</v>
      </c>
      <c r="G19" s="98">
        <f>((C19+E19)-(D19+F19))/C19*100</f>
        <v>38.675565097683574</v>
      </c>
      <c r="H19" s="21">
        <v>1.5</v>
      </c>
      <c r="I19" s="11">
        <v>0</v>
      </c>
    </row>
    <row r="20" spans="1:9" ht="30" customHeight="1">
      <c r="A20" s="8">
        <v>17</v>
      </c>
      <c r="B20" s="8" t="s">
        <v>22</v>
      </c>
      <c r="C20" s="88">
        <v>33508.36</v>
      </c>
      <c r="D20" s="10">
        <v>33506.46</v>
      </c>
      <c r="E20" s="10"/>
      <c r="F20" s="10"/>
      <c r="G20" s="98">
        <f>((C20+E20)-(D20+F20))/C20*100</f>
        <v>0.005670226773263314</v>
      </c>
      <c r="H20" s="21">
        <v>1.5</v>
      </c>
      <c r="I20" s="11">
        <v>1.5</v>
      </c>
    </row>
    <row r="21" spans="1:9" ht="28.5" customHeight="1">
      <c r="A21" s="8">
        <v>18</v>
      </c>
      <c r="B21" s="8" t="s">
        <v>23</v>
      </c>
      <c r="C21" s="88">
        <v>52626.72</v>
      </c>
      <c r="D21" s="10">
        <v>43305.15</v>
      </c>
      <c r="E21" s="10">
        <v>2027.68</v>
      </c>
      <c r="F21" s="10">
        <v>1367.62</v>
      </c>
      <c r="G21" s="98">
        <f>((C21+E21)-(D21+F21))/C21*100</f>
        <v>18.966848019409145</v>
      </c>
      <c r="H21" s="21">
        <v>1.5</v>
      </c>
      <c r="I21" s="11">
        <v>0</v>
      </c>
    </row>
    <row r="22" spans="1:9" ht="33" customHeight="1">
      <c r="A22" s="8">
        <v>19</v>
      </c>
      <c r="B22" s="8" t="s">
        <v>24</v>
      </c>
      <c r="C22" s="88">
        <v>5800.02</v>
      </c>
      <c r="D22" s="10">
        <v>5651.85</v>
      </c>
      <c r="E22" s="10"/>
      <c r="F22" s="10"/>
      <c r="G22" s="98">
        <f>((C22+E22)-(D22+F22))/C22*100</f>
        <v>2.5546463632884033</v>
      </c>
      <c r="H22" s="21">
        <v>1.5</v>
      </c>
      <c r="I22" s="11">
        <v>1</v>
      </c>
    </row>
    <row r="24" spans="2:3" ht="29.25" customHeight="1">
      <c r="B24" s="101" t="s">
        <v>139</v>
      </c>
      <c r="C24" s="101"/>
    </row>
    <row r="25" spans="2:3" ht="29.25" customHeight="1">
      <c r="B25" s="101" t="s">
        <v>126</v>
      </c>
      <c r="C25" s="101"/>
    </row>
    <row r="26" spans="2:3" ht="29.25" customHeight="1">
      <c r="B26" s="101" t="s">
        <v>140</v>
      </c>
      <c r="C26" s="101"/>
    </row>
    <row r="27" spans="2:3" ht="29.25" customHeight="1">
      <c r="B27" s="101" t="s">
        <v>103</v>
      </c>
      <c r="C27" s="101"/>
    </row>
  </sheetData>
  <sheetProtection selectLockedCells="1" selectUnlockedCells="1"/>
  <mergeCells count="6">
    <mergeCell ref="A1:I1"/>
    <mergeCell ref="C2:I2"/>
    <mergeCell ref="B24:C24"/>
    <mergeCell ref="B25:C25"/>
    <mergeCell ref="B26:C26"/>
    <mergeCell ref="B27:C27"/>
  </mergeCells>
  <printOptions/>
  <pageMargins left="1.1298611111111112" right="0.35" top="0.24027777777777778" bottom="0.1597222222222222" header="0.5118055555555555" footer="0.5118055555555555"/>
  <pageSetup horizontalDpi="300" verticalDpi="300" orientation="portrait" paperSize="9" scale="6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H49"/>
  <sheetViews>
    <sheetView zoomScale="87" zoomScaleNormal="87" workbookViewId="0" topLeftCell="A1">
      <selection activeCell="H2" sqref="H2"/>
    </sheetView>
  </sheetViews>
  <sheetFormatPr defaultColWidth="9.140625" defaultRowHeight="12.75"/>
  <cols>
    <col min="1" max="1" width="7.00390625" style="5" customWidth="1"/>
    <col min="2" max="2" width="24.421875" style="5" customWidth="1"/>
    <col min="3" max="3" width="9.140625" style="5" customWidth="1"/>
    <col min="4" max="4" width="15.140625" style="102" customWidth="1"/>
    <col min="5" max="5" width="13.28125" style="102" customWidth="1"/>
    <col min="6" max="6" width="17.140625" style="103" customWidth="1"/>
    <col min="7" max="7" width="39.421875" style="104" customWidth="1"/>
    <col min="8" max="8" width="67.421875" style="104" customWidth="1"/>
    <col min="9" max="16384" width="9.140625" style="102" customWidth="1"/>
  </cols>
  <sheetData>
    <row r="1" spans="1:8" s="103" customFormat="1" ht="48.75" customHeight="1">
      <c r="A1" s="105" t="s">
        <v>141</v>
      </c>
      <c r="B1" s="105"/>
      <c r="C1" s="105"/>
      <c r="D1" s="105"/>
      <c r="E1" s="105"/>
      <c r="F1" s="105"/>
      <c r="G1" s="105"/>
      <c r="H1" s="105"/>
    </row>
    <row r="2" spans="1:8" s="107" customFormat="1" ht="12.75">
      <c r="A2" s="7" t="s">
        <v>1</v>
      </c>
      <c r="B2" s="7" t="s">
        <v>2</v>
      </c>
      <c r="C2" s="7" t="s">
        <v>142</v>
      </c>
      <c r="D2" s="7" t="s">
        <v>4</v>
      </c>
      <c r="E2" s="7" t="s">
        <v>143</v>
      </c>
      <c r="F2" s="7" t="s">
        <v>144</v>
      </c>
      <c r="G2" s="106" t="s">
        <v>145</v>
      </c>
      <c r="H2" s="106" t="s">
        <v>146</v>
      </c>
    </row>
    <row r="3" spans="1:8" ht="168.75" customHeight="1">
      <c r="A3" s="108">
        <v>1</v>
      </c>
      <c r="B3" s="108" t="s">
        <v>6</v>
      </c>
      <c r="C3" s="109">
        <v>1</v>
      </c>
      <c r="D3" s="99">
        <v>0.4</v>
      </c>
      <c r="E3" s="99">
        <v>0</v>
      </c>
      <c r="F3" s="110">
        <v>42331</v>
      </c>
      <c r="G3" s="111" t="s">
        <v>147</v>
      </c>
      <c r="H3" s="112" t="s">
        <v>148</v>
      </c>
    </row>
    <row r="4" spans="1:8" ht="156" customHeight="1">
      <c r="A4" s="108">
        <v>2</v>
      </c>
      <c r="B4" s="108" t="s">
        <v>7</v>
      </c>
      <c r="C4" s="109">
        <v>1</v>
      </c>
      <c r="D4" s="99">
        <v>0.4</v>
      </c>
      <c r="E4" s="99">
        <v>0.4</v>
      </c>
      <c r="F4" s="110">
        <v>42318</v>
      </c>
      <c r="G4" s="111" t="s">
        <v>147</v>
      </c>
      <c r="H4" s="112" t="s">
        <v>149</v>
      </c>
    </row>
    <row r="5" spans="1:8" ht="171.75" customHeight="1">
      <c r="A5" s="108">
        <v>3</v>
      </c>
      <c r="B5" s="108" t="s">
        <v>8</v>
      </c>
      <c r="C5" s="109">
        <v>1</v>
      </c>
      <c r="D5" s="99">
        <v>0.4</v>
      </c>
      <c r="E5" s="99">
        <f>D5*C5</f>
        <v>0.4</v>
      </c>
      <c r="F5" s="110">
        <v>42324</v>
      </c>
      <c r="G5" s="111" t="s">
        <v>147</v>
      </c>
      <c r="H5" s="113" t="s">
        <v>150</v>
      </c>
    </row>
    <row r="6" spans="1:8" ht="153" customHeight="1">
      <c r="A6" s="108">
        <v>4</v>
      </c>
      <c r="B6" s="108" t="s">
        <v>9</v>
      </c>
      <c r="C6" s="109">
        <v>1</v>
      </c>
      <c r="D6" s="99">
        <v>0.4</v>
      </c>
      <c r="E6" s="99">
        <v>0</v>
      </c>
      <c r="F6" s="110">
        <v>42324</v>
      </c>
      <c r="G6" s="111" t="s">
        <v>147</v>
      </c>
      <c r="H6" s="112" t="s">
        <v>151</v>
      </c>
    </row>
    <row r="7" spans="1:8" ht="123.75" customHeight="1">
      <c r="A7" s="108">
        <v>5</v>
      </c>
      <c r="B7" s="108" t="s">
        <v>10</v>
      </c>
      <c r="C7" s="109">
        <v>1</v>
      </c>
      <c r="D7" s="99">
        <v>0.4</v>
      </c>
      <c r="E7" s="99">
        <f>D7*C7</f>
        <v>0.4</v>
      </c>
      <c r="F7" s="110">
        <v>42324</v>
      </c>
      <c r="G7" s="111" t="s">
        <v>147</v>
      </c>
      <c r="H7" s="112" t="s">
        <v>152</v>
      </c>
    </row>
    <row r="8" spans="1:8" ht="96" customHeight="1">
      <c r="A8" s="108">
        <v>6</v>
      </c>
      <c r="B8" s="108" t="s">
        <v>11</v>
      </c>
      <c r="C8" s="109">
        <v>1</v>
      </c>
      <c r="D8" s="99">
        <v>0.4</v>
      </c>
      <c r="E8" s="99">
        <v>0.4</v>
      </c>
      <c r="F8" s="110">
        <v>42320</v>
      </c>
      <c r="G8" s="114" t="s">
        <v>147</v>
      </c>
      <c r="H8" s="112" t="s">
        <v>153</v>
      </c>
    </row>
    <row r="9" spans="1:8" ht="201" customHeight="1">
      <c r="A9" s="115">
        <v>7</v>
      </c>
      <c r="B9" s="115" t="s">
        <v>12</v>
      </c>
      <c r="C9" s="116">
        <v>0</v>
      </c>
      <c r="D9" s="117">
        <v>0.4</v>
      </c>
      <c r="E9" s="117">
        <v>0.4</v>
      </c>
      <c r="F9" s="118">
        <v>42328</v>
      </c>
      <c r="G9" s="119" t="s">
        <v>147</v>
      </c>
      <c r="H9" s="120" t="s">
        <v>154</v>
      </c>
    </row>
    <row r="10" spans="1:8" ht="131.25" customHeight="1">
      <c r="A10" s="108">
        <v>8</v>
      </c>
      <c r="B10" s="108" t="s">
        <v>13</v>
      </c>
      <c r="C10" s="109">
        <v>1</v>
      </c>
      <c r="D10" s="99">
        <v>0.4</v>
      </c>
      <c r="E10" s="99">
        <f>D10*C10</f>
        <v>0.4</v>
      </c>
      <c r="F10" s="110">
        <v>42326</v>
      </c>
      <c r="G10" s="114" t="s">
        <v>147</v>
      </c>
      <c r="H10" s="121" t="s">
        <v>155</v>
      </c>
    </row>
    <row r="11" spans="1:8" ht="140.25" customHeight="1">
      <c r="A11" s="108">
        <v>9</v>
      </c>
      <c r="B11" s="108" t="s">
        <v>14</v>
      </c>
      <c r="C11" s="109">
        <v>1</v>
      </c>
      <c r="D11" s="99">
        <v>0.4</v>
      </c>
      <c r="E11" s="99">
        <v>0</v>
      </c>
      <c r="F11" s="110">
        <v>42320</v>
      </c>
      <c r="G11" s="114" t="s">
        <v>147</v>
      </c>
      <c r="H11" s="112" t="s">
        <v>156</v>
      </c>
    </row>
    <row r="12" spans="1:8" ht="153.75" customHeight="1">
      <c r="A12" s="108">
        <v>10</v>
      </c>
      <c r="B12" s="108" t="s">
        <v>15</v>
      </c>
      <c r="C12" s="109">
        <v>1</v>
      </c>
      <c r="D12" s="99">
        <v>0.4</v>
      </c>
      <c r="E12" s="99">
        <f>D12*C12</f>
        <v>0.4</v>
      </c>
      <c r="F12" s="110">
        <v>42326</v>
      </c>
      <c r="G12" s="114" t="s">
        <v>147</v>
      </c>
      <c r="H12" s="112" t="s">
        <v>157</v>
      </c>
    </row>
    <row r="13" spans="1:8" ht="138.75" customHeight="1">
      <c r="A13" s="108">
        <v>11</v>
      </c>
      <c r="B13" s="108" t="s">
        <v>16</v>
      </c>
      <c r="C13" s="109">
        <v>1</v>
      </c>
      <c r="D13" s="99">
        <v>0.4</v>
      </c>
      <c r="E13" s="99">
        <f>D13*C13</f>
        <v>0.4</v>
      </c>
      <c r="F13" s="110">
        <v>42317</v>
      </c>
      <c r="G13" s="111" t="s">
        <v>147</v>
      </c>
      <c r="H13" s="112" t="s">
        <v>158</v>
      </c>
    </row>
    <row r="14" spans="1:8" ht="120.75" customHeight="1">
      <c r="A14" s="108">
        <v>12</v>
      </c>
      <c r="B14" s="108" t="s">
        <v>17</v>
      </c>
      <c r="C14" s="109">
        <v>1</v>
      </c>
      <c r="D14" s="99">
        <v>0.4</v>
      </c>
      <c r="E14" s="99">
        <f>D14*C14</f>
        <v>0.4</v>
      </c>
      <c r="F14" s="110" t="s">
        <v>159</v>
      </c>
      <c r="G14" s="114" t="s">
        <v>147</v>
      </c>
      <c r="H14" s="112" t="s">
        <v>160</v>
      </c>
    </row>
    <row r="15" spans="1:8" ht="137.25" customHeight="1">
      <c r="A15" s="108">
        <v>13</v>
      </c>
      <c r="B15" s="108" t="s">
        <v>18</v>
      </c>
      <c r="C15" s="109">
        <v>1</v>
      </c>
      <c r="D15" s="99">
        <v>0.4</v>
      </c>
      <c r="E15" s="99"/>
      <c r="F15" s="110" t="s">
        <v>161</v>
      </c>
      <c r="G15" s="111" t="s">
        <v>147</v>
      </c>
      <c r="H15" s="122" t="s">
        <v>162</v>
      </c>
    </row>
    <row r="16" spans="1:8" ht="140.25" customHeight="1">
      <c r="A16" s="108">
        <v>14</v>
      </c>
      <c r="B16" s="108" t="s">
        <v>19</v>
      </c>
      <c r="C16" s="109">
        <v>1</v>
      </c>
      <c r="D16" s="99">
        <v>0.4</v>
      </c>
      <c r="E16" s="99">
        <f>D16*C16</f>
        <v>0.4</v>
      </c>
      <c r="F16" s="110" t="s">
        <v>163</v>
      </c>
      <c r="G16" s="114" t="s">
        <v>147</v>
      </c>
      <c r="H16" s="112" t="s">
        <v>164</v>
      </c>
    </row>
    <row r="17" spans="1:8" ht="130.5" customHeight="1">
      <c r="A17" s="108">
        <v>15</v>
      </c>
      <c r="B17" s="108" t="s">
        <v>20</v>
      </c>
      <c r="C17" s="109">
        <v>1</v>
      </c>
      <c r="D17" s="99">
        <v>0.4</v>
      </c>
      <c r="E17" s="99">
        <f>D17*C17</f>
        <v>0.4</v>
      </c>
      <c r="F17" s="110" t="s">
        <v>165</v>
      </c>
      <c r="G17" s="114" t="s">
        <v>147</v>
      </c>
      <c r="H17" s="113" t="s">
        <v>166</v>
      </c>
    </row>
    <row r="18" spans="1:8" ht="146.25" customHeight="1">
      <c r="A18" s="108">
        <v>16</v>
      </c>
      <c r="B18" s="108" t="s">
        <v>21</v>
      </c>
      <c r="C18" s="109">
        <v>1</v>
      </c>
      <c r="D18" s="99">
        <v>0.4</v>
      </c>
      <c r="E18" s="99">
        <v>0</v>
      </c>
      <c r="F18" s="110" t="s">
        <v>167</v>
      </c>
      <c r="G18" s="111" t="s">
        <v>147</v>
      </c>
      <c r="H18" s="112" t="s">
        <v>168</v>
      </c>
    </row>
    <row r="19" spans="1:8" ht="120" customHeight="1">
      <c r="A19" s="108">
        <v>17</v>
      </c>
      <c r="B19" s="108" t="s">
        <v>22</v>
      </c>
      <c r="C19" s="109">
        <v>1</v>
      </c>
      <c r="D19" s="99">
        <v>0.4</v>
      </c>
      <c r="E19" s="99">
        <f>D19*C19</f>
        <v>0.4</v>
      </c>
      <c r="F19" s="110">
        <v>42282</v>
      </c>
      <c r="G19" s="111" t="s">
        <v>147</v>
      </c>
      <c r="H19" s="123" t="s">
        <v>169</v>
      </c>
    </row>
    <row r="20" spans="1:8" ht="93" customHeight="1">
      <c r="A20" s="115">
        <v>18</v>
      </c>
      <c r="B20" s="115" t="s">
        <v>23</v>
      </c>
      <c r="C20" s="116">
        <v>0</v>
      </c>
      <c r="D20" s="117">
        <v>0.4</v>
      </c>
      <c r="E20" s="117">
        <f>D20*C20</f>
        <v>0</v>
      </c>
      <c r="F20" s="118" t="s">
        <v>170</v>
      </c>
      <c r="G20" s="124" t="s">
        <v>147</v>
      </c>
      <c r="H20" s="125" t="s">
        <v>171</v>
      </c>
    </row>
    <row r="21" spans="1:8" ht="102.75" customHeight="1">
      <c r="A21" s="115">
        <v>19</v>
      </c>
      <c r="B21" s="115" t="s">
        <v>24</v>
      </c>
      <c r="C21" s="116">
        <v>0</v>
      </c>
      <c r="D21" s="117">
        <v>0.4</v>
      </c>
      <c r="E21" s="117">
        <v>0</v>
      </c>
      <c r="F21" s="118" t="s">
        <v>172</v>
      </c>
      <c r="G21" s="124" t="s">
        <v>147</v>
      </c>
      <c r="H21" s="126" t="s">
        <v>173</v>
      </c>
    </row>
    <row r="22" spans="4:8" ht="12.75">
      <c r="D22" s="107"/>
      <c r="E22" s="107"/>
      <c r="F22" s="5"/>
      <c r="H22" s="127"/>
    </row>
    <row r="23" spans="4:8" ht="12.75">
      <c r="D23" s="107"/>
      <c r="E23" s="107"/>
      <c r="F23" s="5"/>
      <c r="H23" s="127"/>
    </row>
    <row r="24" spans="4:8" ht="12.75">
      <c r="D24" s="107"/>
      <c r="E24" s="107"/>
      <c r="F24" s="5"/>
      <c r="H24" s="127"/>
    </row>
    <row r="25" spans="4:8" ht="12.75">
      <c r="D25" s="107"/>
      <c r="E25" s="107"/>
      <c r="F25" s="5"/>
      <c r="H25" s="127"/>
    </row>
    <row r="26" spans="4:8" ht="12.75">
      <c r="D26" s="107"/>
      <c r="E26" s="107"/>
      <c r="F26" s="5"/>
      <c r="H26" s="127"/>
    </row>
    <row r="27" spans="4:8" ht="12.75">
      <c r="D27" s="107"/>
      <c r="E27" s="107"/>
      <c r="F27" s="5"/>
      <c r="H27" s="127"/>
    </row>
    <row r="28" spans="4:8" ht="12.75">
      <c r="D28" s="107"/>
      <c r="E28" s="107"/>
      <c r="F28" s="5"/>
      <c r="H28" s="127"/>
    </row>
    <row r="29" spans="4:8" ht="12.75">
      <c r="D29" s="107"/>
      <c r="E29" s="107"/>
      <c r="F29" s="5"/>
      <c r="H29" s="127"/>
    </row>
    <row r="30" spans="4:8" ht="12.75">
      <c r="D30" s="107"/>
      <c r="E30" s="107"/>
      <c r="F30" s="5"/>
      <c r="H30" s="127"/>
    </row>
    <row r="31" spans="4:8" ht="12.75">
      <c r="D31" s="107"/>
      <c r="E31" s="107"/>
      <c r="F31" s="5"/>
      <c r="H31" s="127"/>
    </row>
    <row r="32" spans="4:8" ht="12.75">
      <c r="D32" s="107"/>
      <c r="E32" s="107"/>
      <c r="F32" s="5"/>
      <c r="H32" s="127"/>
    </row>
    <row r="33" spans="4:8" ht="12.75">
      <c r="D33" s="107"/>
      <c r="E33" s="107"/>
      <c r="F33" s="5"/>
      <c r="H33" s="127"/>
    </row>
    <row r="34" spans="4:8" ht="12.75">
      <c r="D34" s="107"/>
      <c r="E34" s="107"/>
      <c r="F34" s="5"/>
      <c r="H34" s="127"/>
    </row>
    <row r="35" spans="4:8" ht="12.75">
      <c r="D35" s="107"/>
      <c r="E35" s="107"/>
      <c r="F35" s="5"/>
      <c r="H35" s="127"/>
    </row>
    <row r="36" spans="4:8" ht="12.75">
      <c r="D36" s="107"/>
      <c r="E36" s="107"/>
      <c r="F36" s="5"/>
      <c r="H36" s="127"/>
    </row>
    <row r="37" spans="4:8" ht="12.75">
      <c r="D37" s="107"/>
      <c r="E37" s="107"/>
      <c r="F37" s="5"/>
      <c r="H37" s="127"/>
    </row>
    <row r="38" spans="4:8" ht="12.75">
      <c r="D38" s="107"/>
      <c r="E38" s="107"/>
      <c r="F38" s="5"/>
      <c r="H38" s="127"/>
    </row>
    <row r="39" spans="4:8" ht="12.75">
      <c r="D39" s="107"/>
      <c r="E39" s="107"/>
      <c r="F39" s="5"/>
      <c r="H39" s="127"/>
    </row>
    <row r="40" spans="4:8" ht="12.75">
      <c r="D40" s="107"/>
      <c r="E40" s="107"/>
      <c r="F40" s="5"/>
      <c r="H40" s="127"/>
    </row>
    <row r="41" spans="4:8" ht="12.75">
      <c r="D41" s="107"/>
      <c r="E41" s="107"/>
      <c r="F41" s="5"/>
      <c r="H41" s="127"/>
    </row>
    <row r="42" spans="4:8" ht="12.75">
      <c r="D42" s="107"/>
      <c r="E42" s="107"/>
      <c r="F42" s="5"/>
      <c r="H42" s="127"/>
    </row>
    <row r="43" spans="4:6" ht="12.75">
      <c r="D43" s="107"/>
      <c r="E43" s="107"/>
      <c r="F43" s="5"/>
    </row>
    <row r="44" spans="4:6" ht="12.75">
      <c r="D44" s="107"/>
      <c r="E44" s="107"/>
      <c r="F44" s="5"/>
    </row>
    <row r="45" spans="4:6" ht="12.75">
      <c r="D45" s="107"/>
      <c r="E45" s="107"/>
      <c r="F45" s="5"/>
    </row>
    <row r="46" spans="4:6" ht="12.75">
      <c r="D46" s="107"/>
      <c r="E46" s="107"/>
      <c r="F46" s="5"/>
    </row>
    <row r="47" spans="4:6" ht="12.75">
      <c r="D47" s="107"/>
      <c r="E47" s="107"/>
      <c r="F47" s="5"/>
    </row>
    <row r="48" spans="4:6" ht="12.75">
      <c r="D48" s="107"/>
      <c r="E48" s="107"/>
      <c r="F48" s="5"/>
    </row>
    <row r="49" spans="4:6" ht="12.75">
      <c r="D49" s="107"/>
      <c r="E49" s="107"/>
      <c r="F49" s="5"/>
    </row>
  </sheetData>
  <sheetProtection selectLockedCells="1" selectUnlockedCells="1"/>
  <mergeCells count="1">
    <mergeCell ref="A1:H1"/>
  </mergeCells>
  <printOptions/>
  <pageMargins left="0.3402777777777778" right="0.2" top="0.2701388888888889" bottom="0.19027777777777777" header="0.5118055555555555" footer="0.5118055555555555"/>
  <pageSetup horizontalDpi="300" verticalDpi="300" orientation="portrait" paperSize="9" scale="43"/>
  <rowBreaks count="1" manualBreakCount="1">
    <brk id="1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G21"/>
  <sheetViews>
    <sheetView zoomScale="87" zoomScaleNormal="87" workbookViewId="0" topLeftCell="A1">
      <selection activeCell="F2" sqref="F2"/>
    </sheetView>
  </sheetViews>
  <sheetFormatPr defaultColWidth="9.140625" defaultRowHeight="12.75"/>
  <cols>
    <col min="1" max="1" width="9.00390625" style="5" customWidth="1"/>
    <col min="2" max="2" width="29.140625" style="128" customWidth="1"/>
    <col min="3" max="3" width="49.140625" style="128" customWidth="1"/>
    <col min="4" max="4" width="7.140625" style="5" customWidth="1"/>
    <col min="5" max="6" width="15.140625" style="129" customWidth="1"/>
    <col min="7" max="16384" width="9.140625" style="129" customWidth="1"/>
  </cols>
  <sheetData>
    <row r="1" spans="1:7" ht="50.25" customHeight="1">
      <c r="A1" s="105" t="s">
        <v>174</v>
      </c>
      <c r="B1" s="105"/>
      <c r="C1" s="105"/>
      <c r="D1" s="105"/>
      <c r="E1" s="105"/>
      <c r="F1" s="105"/>
      <c r="G1" s="5"/>
    </row>
    <row r="2" spans="1:6" ht="12.75">
      <c r="A2" s="7" t="s">
        <v>1</v>
      </c>
      <c r="B2" s="7" t="s">
        <v>2</v>
      </c>
      <c r="C2" s="7" t="s">
        <v>175</v>
      </c>
      <c r="D2" s="7" t="s">
        <v>176</v>
      </c>
      <c r="E2" s="7" t="s">
        <v>4</v>
      </c>
      <c r="F2" s="7" t="s">
        <v>177</v>
      </c>
    </row>
    <row r="3" spans="1:6" ht="66.75" customHeight="1">
      <c r="A3" s="109">
        <v>1</v>
      </c>
      <c r="B3" s="130" t="s">
        <v>6</v>
      </c>
      <c r="C3" s="108" t="s">
        <v>178</v>
      </c>
      <c r="D3" s="109">
        <v>0</v>
      </c>
      <c r="E3" s="99">
        <v>1.8</v>
      </c>
      <c r="F3" s="99">
        <f>E3*D3</f>
        <v>0</v>
      </c>
    </row>
    <row r="4" spans="1:6" ht="61.5" customHeight="1">
      <c r="A4" s="109">
        <v>2</v>
      </c>
      <c r="B4" s="130" t="s">
        <v>7</v>
      </c>
      <c r="C4" s="108" t="s">
        <v>178</v>
      </c>
      <c r="D4" s="109">
        <v>0</v>
      </c>
      <c r="E4" s="99">
        <v>1.8</v>
      </c>
      <c r="F4" s="99">
        <f>E4*D4</f>
        <v>0</v>
      </c>
    </row>
    <row r="5" spans="1:6" ht="71.25" customHeight="1">
      <c r="A5" s="109">
        <v>3</v>
      </c>
      <c r="B5" s="130" t="s">
        <v>8</v>
      </c>
      <c r="C5" s="108" t="s">
        <v>178</v>
      </c>
      <c r="D5" s="109">
        <v>0</v>
      </c>
      <c r="E5" s="99">
        <v>1.8</v>
      </c>
      <c r="F5" s="99">
        <f>E5*D5</f>
        <v>0</v>
      </c>
    </row>
    <row r="6" spans="1:6" ht="46.5" customHeight="1">
      <c r="A6" s="109">
        <v>4</v>
      </c>
      <c r="B6" s="130" t="s">
        <v>9</v>
      </c>
      <c r="C6" s="108" t="s">
        <v>178</v>
      </c>
      <c r="D6" s="109">
        <v>0</v>
      </c>
      <c r="E6" s="99">
        <v>1.8</v>
      </c>
      <c r="F6" s="99">
        <f>E6*D6</f>
        <v>0</v>
      </c>
    </row>
    <row r="7" spans="1:6" ht="52.5" customHeight="1">
      <c r="A7" s="109">
        <v>5</v>
      </c>
      <c r="B7" s="130" t="s">
        <v>10</v>
      </c>
      <c r="C7" s="108" t="s">
        <v>178</v>
      </c>
      <c r="D7" s="109">
        <v>0</v>
      </c>
      <c r="E7" s="99">
        <v>1.8</v>
      </c>
      <c r="F7" s="99">
        <f>E7*D7</f>
        <v>0</v>
      </c>
    </row>
    <row r="8" spans="1:6" ht="35.25" customHeight="1">
      <c r="A8" s="109">
        <v>6</v>
      </c>
      <c r="B8" s="130" t="s">
        <v>11</v>
      </c>
      <c r="C8" s="108" t="s">
        <v>178</v>
      </c>
      <c r="D8" s="109">
        <v>0</v>
      </c>
      <c r="E8" s="99">
        <v>1.8</v>
      </c>
      <c r="F8" s="99">
        <f>E8*D8</f>
        <v>0</v>
      </c>
    </row>
    <row r="9" spans="1:6" ht="46.5" customHeight="1">
      <c r="A9" s="109">
        <v>7</v>
      </c>
      <c r="B9" s="130" t="s">
        <v>12</v>
      </c>
      <c r="C9" s="108" t="s">
        <v>178</v>
      </c>
      <c r="D9" s="109">
        <v>0</v>
      </c>
      <c r="E9" s="99">
        <v>1.8</v>
      </c>
      <c r="F9" s="99">
        <f>E9*D9</f>
        <v>0</v>
      </c>
    </row>
    <row r="10" spans="1:6" ht="42.75" customHeight="1">
      <c r="A10" s="109">
        <v>8</v>
      </c>
      <c r="B10" s="130" t="s">
        <v>13</v>
      </c>
      <c r="C10" s="108" t="s">
        <v>178</v>
      </c>
      <c r="D10" s="109">
        <v>0</v>
      </c>
      <c r="E10" s="99">
        <v>1.8</v>
      </c>
      <c r="F10" s="99">
        <f>E10*D10</f>
        <v>0</v>
      </c>
    </row>
    <row r="11" spans="1:6" ht="62.25" customHeight="1">
      <c r="A11" s="109">
        <v>9</v>
      </c>
      <c r="B11" s="130" t="s">
        <v>14</v>
      </c>
      <c r="C11" s="108" t="s">
        <v>178</v>
      </c>
      <c r="D11" s="109">
        <v>0</v>
      </c>
      <c r="E11" s="99">
        <v>1.8</v>
      </c>
      <c r="F11" s="99">
        <f>E11*D11</f>
        <v>0</v>
      </c>
    </row>
    <row r="12" spans="1:6" ht="44.25" customHeight="1">
      <c r="A12" s="109">
        <v>10</v>
      </c>
      <c r="B12" s="130" t="s">
        <v>15</v>
      </c>
      <c r="C12" s="108" t="s">
        <v>178</v>
      </c>
      <c r="D12" s="109">
        <v>0</v>
      </c>
      <c r="E12" s="99">
        <v>1.8</v>
      </c>
      <c r="F12" s="99">
        <f>E12*D12</f>
        <v>0</v>
      </c>
    </row>
    <row r="13" spans="1:6" ht="51" customHeight="1">
      <c r="A13" s="109">
        <v>11</v>
      </c>
      <c r="B13" s="130" t="s">
        <v>16</v>
      </c>
      <c r="C13" s="108" t="s">
        <v>178</v>
      </c>
      <c r="D13" s="109">
        <v>0</v>
      </c>
      <c r="E13" s="99">
        <v>1.8</v>
      </c>
      <c r="F13" s="99">
        <f>E13*D13</f>
        <v>0</v>
      </c>
    </row>
    <row r="14" spans="1:6" ht="45" customHeight="1">
      <c r="A14" s="109">
        <v>12</v>
      </c>
      <c r="B14" s="130" t="s">
        <v>17</v>
      </c>
      <c r="C14" s="108" t="s">
        <v>178</v>
      </c>
      <c r="D14" s="109">
        <v>0</v>
      </c>
      <c r="E14" s="99">
        <v>1.8</v>
      </c>
      <c r="F14" s="99">
        <f>E14*D14</f>
        <v>0</v>
      </c>
    </row>
    <row r="15" spans="1:6" ht="57" customHeight="1">
      <c r="A15" s="109">
        <v>13</v>
      </c>
      <c r="B15" s="130" t="s">
        <v>18</v>
      </c>
      <c r="C15" s="108" t="s">
        <v>178</v>
      </c>
      <c r="D15" s="109">
        <v>0</v>
      </c>
      <c r="E15" s="99">
        <v>1.8</v>
      </c>
      <c r="F15" s="99">
        <f>E15*D15</f>
        <v>0</v>
      </c>
    </row>
    <row r="16" spans="1:6" ht="54.75" customHeight="1">
      <c r="A16" s="109">
        <v>14</v>
      </c>
      <c r="B16" s="130" t="s">
        <v>19</v>
      </c>
      <c r="C16" s="108" t="s">
        <v>178</v>
      </c>
      <c r="D16" s="109">
        <v>0</v>
      </c>
      <c r="E16" s="99">
        <v>1.8</v>
      </c>
      <c r="F16" s="99">
        <f>E16*D16</f>
        <v>0</v>
      </c>
    </row>
    <row r="17" spans="1:6" ht="44.25" customHeight="1">
      <c r="A17" s="109">
        <v>15</v>
      </c>
      <c r="B17" s="130" t="s">
        <v>20</v>
      </c>
      <c r="C17" s="108" t="s">
        <v>178</v>
      </c>
      <c r="D17" s="109">
        <v>0</v>
      </c>
      <c r="E17" s="99">
        <v>1.8</v>
      </c>
      <c r="F17" s="99">
        <f>E17*D17</f>
        <v>0</v>
      </c>
    </row>
    <row r="18" spans="1:6" ht="63.75" customHeight="1">
      <c r="A18" s="109">
        <v>16</v>
      </c>
      <c r="B18" s="130" t="s">
        <v>21</v>
      </c>
      <c r="C18" s="108" t="s">
        <v>178</v>
      </c>
      <c r="D18" s="109">
        <v>0</v>
      </c>
      <c r="E18" s="99">
        <v>1.8</v>
      </c>
      <c r="F18" s="99">
        <f>E18*D18</f>
        <v>0</v>
      </c>
    </row>
    <row r="19" spans="1:6" ht="44.25" customHeight="1">
      <c r="A19" s="109">
        <v>17</v>
      </c>
      <c r="B19" s="130" t="s">
        <v>22</v>
      </c>
      <c r="C19" s="108" t="s">
        <v>178</v>
      </c>
      <c r="D19" s="109">
        <v>0</v>
      </c>
      <c r="E19" s="99">
        <v>1.8</v>
      </c>
      <c r="F19" s="99">
        <f>E19*D19</f>
        <v>0</v>
      </c>
    </row>
    <row r="20" spans="1:6" ht="69.75" customHeight="1">
      <c r="A20" s="109">
        <v>18</v>
      </c>
      <c r="B20" s="130" t="s">
        <v>23</v>
      </c>
      <c r="C20" s="108" t="s">
        <v>178</v>
      </c>
      <c r="D20" s="109">
        <v>0</v>
      </c>
      <c r="E20" s="99">
        <v>1.8</v>
      </c>
      <c r="F20" s="99">
        <f>E20*D20</f>
        <v>0</v>
      </c>
    </row>
    <row r="21" spans="1:6" ht="46.5" customHeight="1">
      <c r="A21" s="109">
        <v>19</v>
      </c>
      <c r="B21" s="130" t="s">
        <v>24</v>
      </c>
      <c r="C21" s="108" t="s">
        <v>178</v>
      </c>
      <c r="D21" s="109">
        <v>0</v>
      </c>
      <c r="E21" s="99">
        <v>1.8</v>
      </c>
      <c r="F21" s="99">
        <f>E21*D21</f>
        <v>0</v>
      </c>
    </row>
  </sheetData>
  <sheetProtection selectLockedCells="1" selectUnlockedCells="1"/>
  <mergeCells count="1">
    <mergeCell ref="A1:F1"/>
  </mergeCells>
  <printOptions/>
  <pageMargins left="0.75" right="0.15" top="0.45" bottom="0.4097222222222222" header="0.5118055555555555" footer="0.5118055555555555"/>
  <pageSetup horizontalDpi="300" verticalDpi="300" orientation="portrait" paperSize="9" scale="68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21"/>
  <sheetViews>
    <sheetView tabSelected="1" zoomScale="87" zoomScaleNormal="87" workbookViewId="0" topLeftCell="N1">
      <selection activeCell="Z9" sqref="Z9"/>
    </sheetView>
  </sheetViews>
  <sheetFormatPr defaultColWidth="9.140625" defaultRowHeight="12.75"/>
  <cols>
    <col min="1" max="1" width="3.8515625" style="1" customWidth="1"/>
    <col min="2" max="2" width="23.00390625" style="1" customWidth="1"/>
    <col min="3" max="3" width="10.140625" style="2" customWidth="1"/>
    <col min="4" max="4" width="12.28125" style="1" customWidth="1"/>
    <col min="5" max="5" width="9.140625" style="1" customWidth="1"/>
    <col min="6" max="6" width="10.421875" style="1" customWidth="1"/>
    <col min="7" max="7" width="11.00390625" style="1" customWidth="1"/>
    <col min="8" max="8" width="11.57421875" style="1" customWidth="1"/>
    <col min="9" max="9" width="12.57421875" style="92" customWidth="1"/>
    <col min="10" max="10" width="10.7109375" style="1" customWidth="1"/>
    <col min="11" max="11" width="10.8515625" style="1" customWidth="1"/>
    <col min="12" max="12" width="10.7109375" style="1" customWidth="1"/>
    <col min="13" max="13" width="10.140625" style="1" customWidth="1"/>
    <col min="14" max="14" width="12.8515625" style="1" customWidth="1"/>
    <col min="15" max="15" width="14.140625" style="1" customWidth="1"/>
    <col min="16" max="16" width="11.421875" style="92" customWidth="1"/>
    <col min="17" max="17" width="10.7109375" style="92" customWidth="1"/>
    <col min="18" max="18" width="10.7109375" style="1" customWidth="1"/>
    <col min="19" max="19" width="11.140625" style="1" customWidth="1"/>
    <col min="20" max="20" width="11.421875" style="1" customWidth="1"/>
    <col min="21" max="23" width="15.7109375" style="1" customWidth="1"/>
    <col min="24" max="24" width="10.57421875" style="1" customWidth="1"/>
    <col min="25" max="25" width="10.421875" style="1" customWidth="1"/>
    <col min="26" max="255" width="9.140625" style="1" customWidth="1"/>
    <col min="256" max="16384" width="11.57421875" style="0" customWidth="1"/>
  </cols>
  <sheetData>
    <row r="1" spans="1:26" s="135" customFormat="1" ht="168" customHeight="1">
      <c r="A1" s="131" t="s">
        <v>1</v>
      </c>
      <c r="B1" s="131" t="s">
        <v>2</v>
      </c>
      <c r="C1" s="132" t="s">
        <v>179</v>
      </c>
      <c r="D1" s="132" t="s">
        <v>180</v>
      </c>
      <c r="E1" s="132" t="s">
        <v>181</v>
      </c>
      <c r="F1" s="132" t="s">
        <v>182</v>
      </c>
      <c r="G1" s="132" t="s">
        <v>183</v>
      </c>
      <c r="H1" s="132" t="s">
        <v>184</v>
      </c>
      <c r="I1" s="133" t="s">
        <v>185</v>
      </c>
      <c r="J1" s="132" t="s">
        <v>186</v>
      </c>
      <c r="K1" s="132" t="s">
        <v>187</v>
      </c>
      <c r="L1" s="132" t="s">
        <v>188</v>
      </c>
      <c r="M1" s="132" t="s">
        <v>189</v>
      </c>
      <c r="N1" s="132" t="s">
        <v>190</v>
      </c>
      <c r="O1" s="132" t="s">
        <v>191</v>
      </c>
      <c r="P1" s="133" t="s">
        <v>192</v>
      </c>
      <c r="Q1" s="132" t="s">
        <v>193</v>
      </c>
      <c r="R1" s="132" t="s">
        <v>194</v>
      </c>
      <c r="S1" s="132" t="s">
        <v>195</v>
      </c>
      <c r="T1" s="133" t="s">
        <v>196</v>
      </c>
      <c r="U1" s="132" t="s">
        <v>197</v>
      </c>
      <c r="V1" s="132" t="s">
        <v>198</v>
      </c>
      <c r="W1" s="132" t="s">
        <v>199</v>
      </c>
      <c r="X1" s="133" t="s">
        <v>200</v>
      </c>
      <c r="Y1" s="134" t="s">
        <v>201</v>
      </c>
      <c r="Z1" s="54" t="s">
        <v>202</v>
      </c>
    </row>
    <row r="2" spans="1:26" s="97" customFormat="1" ht="24.75" customHeight="1">
      <c r="A2" s="131"/>
      <c r="B2" s="131"/>
      <c r="C2" s="131" t="s">
        <v>176</v>
      </c>
      <c r="D2" s="131" t="s">
        <v>142</v>
      </c>
      <c r="E2" s="131" t="s">
        <v>130</v>
      </c>
      <c r="F2" s="131" t="s">
        <v>203</v>
      </c>
      <c r="G2" s="131" t="s">
        <v>204</v>
      </c>
      <c r="H2" s="131" t="s">
        <v>205</v>
      </c>
      <c r="I2" s="136"/>
      <c r="J2" s="137" t="s">
        <v>206</v>
      </c>
      <c r="K2" s="137" t="s">
        <v>207</v>
      </c>
      <c r="L2" s="137" t="s">
        <v>80</v>
      </c>
      <c r="M2" s="137" t="s">
        <v>65</v>
      </c>
      <c r="N2" s="137" t="s">
        <v>208</v>
      </c>
      <c r="O2" s="137" t="s">
        <v>209</v>
      </c>
      <c r="P2" s="136"/>
      <c r="Q2" s="131" t="s">
        <v>210</v>
      </c>
      <c r="R2" s="131" t="s">
        <v>211</v>
      </c>
      <c r="S2" s="131" t="s">
        <v>55</v>
      </c>
      <c r="T2" s="136"/>
      <c r="U2" s="131" t="s">
        <v>212</v>
      </c>
      <c r="V2" s="131" t="s">
        <v>213</v>
      </c>
      <c r="W2" s="131" t="s">
        <v>214</v>
      </c>
      <c r="X2" s="136"/>
      <c r="Y2" s="134"/>
      <c r="Z2" s="54" t="s">
        <v>215</v>
      </c>
    </row>
    <row r="3" spans="1:26" ht="36" customHeight="1">
      <c r="A3" s="8">
        <v>1</v>
      </c>
      <c r="B3" s="8" t="s">
        <v>6</v>
      </c>
      <c r="C3" s="9">
        <f>'U1'!F3</f>
        <v>0</v>
      </c>
      <c r="D3" s="9">
        <f>'U2'!E3</f>
        <v>0</v>
      </c>
      <c r="E3" s="138">
        <f>'U3'!I4</f>
        <v>0</v>
      </c>
      <c r="F3" s="138">
        <f>'U4'!I3</f>
        <v>0</v>
      </c>
      <c r="G3" s="9">
        <f>'U5'!K3</f>
        <v>0.5</v>
      </c>
      <c r="H3" s="9">
        <f>'U6'!G3</f>
        <v>0</v>
      </c>
      <c r="I3" s="139">
        <f>C3+D3+E3+F3+G3+H3</f>
        <v>0.5</v>
      </c>
      <c r="J3" s="9">
        <f>'U7'!G3</f>
        <v>1.6</v>
      </c>
      <c r="K3" s="9">
        <f>'U8'!J4</f>
        <v>1.6</v>
      </c>
      <c r="L3" s="9">
        <f>'U9'!I3</f>
        <v>1.6</v>
      </c>
      <c r="M3" s="9">
        <f>'U10'!E3</f>
        <v>1.8</v>
      </c>
      <c r="N3" s="9">
        <f>'U11'!E3</f>
        <v>0</v>
      </c>
      <c r="O3" s="9">
        <f>'U12'!E3</f>
        <v>1.5</v>
      </c>
      <c r="P3" s="136">
        <f>SUM(J3:O3)</f>
        <v>8.1</v>
      </c>
      <c r="Q3" s="138">
        <f>'U13'!J3</f>
        <v>1</v>
      </c>
      <c r="R3" s="9">
        <f>'U14'!G3</f>
        <v>0.5</v>
      </c>
      <c r="S3" s="9">
        <f>'U15'!G3</f>
        <v>0.5</v>
      </c>
      <c r="T3" s="139">
        <f>R3+S3+Q3</f>
        <v>2</v>
      </c>
      <c r="U3" s="9">
        <f>'U16'!E3</f>
        <v>0</v>
      </c>
      <c r="V3" s="9">
        <f>'U17'!E3</f>
        <v>0</v>
      </c>
      <c r="W3" s="9">
        <f>'U18'!E3</f>
        <v>1.6</v>
      </c>
      <c r="X3" s="136">
        <f>SUM(U3:W3)</f>
        <v>1.6</v>
      </c>
      <c r="Y3" s="140">
        <f>X3+T3+P3+I3</f>
        <v>12.2</v>
      </c>
      <c r="Z3" s="141" t="s">
        <v>216</v>
      </c>
    </row>
    <row r="4" spans="1:26" ht="36" customHeight="1">
      <c r="A4" s="8">
        <v>2</v>
      </c>
      <c r="B4" s="8" t="s">
        <v>7</v>
      </c>
      <c r="C4" s="9">
        <f>'U1'!F4</f>
        <v>0</v>
      </c>
      <c r="D4" s="9">
        <f>'U2'!E4</f>
        <v>0.4</v>
      </c>
      <c r="E4" s="138">
        <f>'U3'!I5</f>
        <v>0</v>
      </c>
      <c r="F4" s="138">
        <f>'U4'!I4</f>
        <v>0</v>
      </c>
      <c r="G4" s="9">
        <f>'U5'!K4</f>
        <v>0.5</v>
      </c>
      <c r="H4" s="9">
        <f>'U6'!G4</f>
        <v>0</v>
      </c>
      <c r="I4" s="139">
        <f>C4+D4+E4+F4+G4+H4</f>
        <v>0.9</v>
      </c>
      <c r="J4" s="9">
        <f>'U7'!G4</f>
        <v>1</v>
      </c>
      <c r="K4" s="9">
        <f>'U8'!J5</f>
        <v>1.6</v>
      </c>
      <c r="L4" s="9">
        <f>'U9'!I4</f>
        <v>1.6</v>
      </c>
      <c r="M4" s="9">
        <f>'U10'!E4</f>
        <v>1.8</v>
      </c>
      <c r="N4" s="9">
        <f>'U11'!E4</f>
        <v>0</v>
      </c>
      <c r="O4" s="9">
        <f>'U12'!E4</f>
        <v>1.5</v>
      </c>
      <c r="P4" s="136">
        <f>SUM(J4:O4)</f>
        <v>7.5</v>
      </c>
      <c r="Q4" s="138">
        <f>'U13'!J4</f>
        <v>1</v>
      </c>
      <c r="R4" s="9">
        <f>'U14'!G4</f>
        <v>0.5</v>
      </c>
      <c r="S4" s="9">
        <f>'U15'!G4</f>
        <v>0.5</v>
      </c>
      <c r="T4" s="139">
        <f>R4+S4+Q4</f>
        <v>2</v>
      </c>
      <c r="U4" s="9">
        <f>'U16'!E4</f>
        <v>0</v>
      </c>
      <c r="V4" s="9">
        <f>'U17'!E4</f>
        <v>0</v>
      </c>
      <c r="W4" s="9">
        <f>'U18'!E4</f>
        <v>1.6</v>
      </c>
      <c r="X4" s="136">
        <f>SUM(U4:W4)</f>
        <v>1.6</v>
      </c>
      <c r="Y4" s="140">
        <f>X4+T4+P4+I4</f>
        <v>12</v>
      </c>
      <c r="Z4" s="141" t="s">
        <v>217</v>
      </c>
    </row>
    <row r="5" spans="1:26" ht="36" customHeight="1">
      <c r="A5" s="8">
        <v>3</v>
      </c>
      <c r="B5" s="8" t="s">
        <v>8</v>
      </c>
      <c r="C5" s="9">
        <f>'U1'!F5</f>
        <v>0</v>
      </c>
      <c r="D5" s="9">
        <f>'U2'!E5</f>
        <v>0.4</v>
      </c>
      <c r="E5" s="138">
        <f>'U3'!I6</f>
        <v>1.5</v>
      </c>
      <c r="F5" s="138">
        <f>'U4'!I5</f>
        <v>0</v>
      </c>
      <c r="G5" s="9">
        <f>'U5'!K5</f>
        <v>0.5</v>
      </c>
      <c r="H5" s="9">
        <f>'U6'!G5</f>
        <v>0</v>
      </c>
      <c r="I5" s="139">
        <f>C5+D5+E5+F5+G5+H5</f>
        <v>2.4</v>
      </c>
      <c r="J5" s="9">
        <f>'U7'!G5</f>
        <v>1</v>
      </c>
      <c r="K5" s="9">
        <f>'U8'!J6</f>
        <v>1.6</v>
      </c>
      <c r="L5" s="9">
        <f>'U9'!I5</f>
        <v>0</v>
      </c>
      <c r="M5" s="9">
        <f>'U10'!E5</f>
        <v>1.8</v>
      </c>
      <c r="N5" s="9">
        <f>'U11'!E5</f>
        <v>0.5</v>
      </c>
      <c r="O5" s="9">
        <f>'U12'!E5</f>
        <v>1.5</v>
      </c>
      <c r="P5" s="136">
        <f>SUM(J5:O5)</f>
        <v>6.4</v>
      </c>
      <c r="Q5" s="138">
        <f>'U13'!J5</f>
        <v>1</v>
      </c>
      <c r="R5" s="9">
        <f>'U14'!G5</f>
        <v>0.5</v>
      </c>
      <c r="S5" s="9">
        <f>'U15'!G5</f>
        <v>0.5</v>
      </c>
      <c r="T5" s="139">
        <f>R5+S5+Q5</f>
        <v>2</v>
      </c>
      <c r="U5" s="9">
        <f>'U16'!E5</f>
        <v>0</v>
      </c>
      <c r="V5" s="9">
        <f>'U17'!E5</f>
        <v>0</v>
      </c>
      <c r="W5" s="9">
        <f>'U18'!E5</f>
        <v>1.6</v>
      </c>
      <c r="X5" s="136">
        <f>SUM(U5:W5)</f>
        <v>1.6</v>
      </c>
      <c r="Y5" s="142">
        <f>X5+T5+P5+I5</f>
        <v>12.4</v>
      </c>
      <c r="Z5" s="141" t="s">
        <v>218</v>
      </c>
    </row>
    <row r="6" spans="1:26" ht="36" customHeight="1">
      <c r="A6" s="8">
        <v>4</v>
      </c>
      <c r="B6" s="8" t="s">
        <v>9</v>
      </c>
      <c r="C6" s="9">
        <f>'U1'!F6</f>
        <v>0</v>
      </c>
      <c r="D6" s="9">
        <f>'U2'!E6</f>
        <v>0</v>
      </c>
      <c r="E6" s="138">
        <f>'U3'!I7</f>
        <v>1</v>
      </c>
      <c r="F6" s="138">
        <f>'U4'!I6</f>
        <v>0</v>
      </c>
      <c r="G6" s="9">
        <f>'U5'!K6</f>
        <v>0.5</v>
      </c>
      <c r="H6" s="9">
        <f>'U6'!G6</f>
        <v>1</v>
      </c>
      <c r="I6" s="139">
        <f>C6+D6+E6+F6+G6+H6</f>
        <v>2.5</v>
      </c>
      <c r="J6" s="9">
        <f>'U7'!G6</f>
        <v>1</v>
      </c>
      <c r="K6" s="9">
        <f>'U8'!J7</f>
        <v>1.6</v>
      </c>
      <c r="L6" s="9">
        <f>'U9'!I6</f>
        <v>1.6</v>
      </c>
      <c r="M6" s="9">
        <f>'U10'!E6</f>
        <v>1.8</v>
      </c>
      <c r="N6" s="9">
        <f>'U11'!E6</f>
        <v>0</v>
      </c>
      <c r="O6" s="9">
        <f>'U12'!E6</f>
        <v>1.5</v>
      </c>
      <c r="P6" s="136">
        <f>SUM(J6:O6)</f>
        <v>7.5</v>
      </c>
      <c r="Q6" s="138">
        <f>'U13'!J6</f>
        <v>1</v>
      </c>
      <c r="R6" s="9">
        <f>'U14'!G6</f>
        <v>0.5</v>
      </c>
      <c r="S6" s="9">
        <f>'U15'!G6</f>
        <v>0.5</v>
      </c>
      <c r="T6" s="139">
        <f>R6+S6+Q6</f>
        <v>2</v>
      </c>
      <c r="U6" s="9">
        <f>'U16'!E6</f>
        <v>0.5</v>
      </c>
      <c r="V6" s="9">
        <f>'U17'!E6</f>
        <v>0.5</v>
      </c>
      <c r="W6" s="9">
        <f>'U18'!E6</f>
        <v>1.6</v>
      </c>
      <c r="X6" s="136">
        <f>SUM(U6:W6)</f>
        <v>2.6</v>
      </c>
      <c r="Y6" s="142">
        <f>X6+T6+P6+I6</f>
        <v>14.6</v>
      </c>
      <c r="Z6" s="141" t="s">
        <v>219</v>
      </c>
    </row>
    <row r="7" spans="1:26" ht="36" customHeight="1">
      <c r="A7" s="8">
        <v>5</v>
      </c>
      <c r="B7" s="8" t="s">
        <v>10</v>
      </c>
      <c r="C7" s="9">
        <f>'U1'!F7</f>
        <v>0</v>
      </c>
      <c r="D7" s="9">
        <f>'U2'!E7</f>
        <v>0.4</v>
      </c>
      <c r="E7" s="138">
        <f>'U3'!I8</f>
        <v>1</v>
      </c>
      <c r="F7" s="138">
        <f>'U4'!I7</f>
        <v>0</v>
      </c>
      <c r="G7" s="9">
        <f>'U5'!K7</f>
        <v>1</v>
      </c>
      <c r="H7" s="9">
        <f>'U6'!G7</f>
        <v>0</v>
      </c>
      <c r="I7" s="139">
        <f>C7+D7+E7+F7+G7+H7</f>
        <v>2.4</v>
      </c>
      <c r="J7" s="9">
        <f>'U7'!G7</f>
        <v>1</v>
      </c>
      <c r="K7" s="9">
        <f>'U8'!J8</f>
        <v>1.6</v>
      </c>
      <c r="L7" s="9">
        <f>'U9'!I7</f>
        <v>1.6</v>
      </c>
      <c r="M7" s="9">
        <f>'U10'!E7</f>
        <v>1.8</v>
      </c>
      <c r="N7" s="9">
        <f>'U11'!E7</f>
        <v>0</v>
      </c>
      <c r="O7" s="9">
        <f>'U12'!E7</f>
        <v>1.5</v>
      </c>
      <c r="P7" s="136">
        <f>SUM(J7:O7)</f>
        <v>7.5</v>
      </c>
      <c r="Q7" s="138">
        <f>'U13'!J7</f>
        <v>1.5</v>
      </c>
      <c r="R7" s="9">
        <f>'U14'!G7</f>
        <v>0.5</v>
      </c>
      <c r="S7" s="9">
        <f>'U15'!G7</f>
        <v>0.5</v>
      </c>
      <c r="T7" s="139">
        <f>R7+S7+Q7</f>
        <v>2.5</v>
      </c>
      <c r="U7" s="9">
        <f>'U16'!E7</f>
        <v>0.5</v>
      </c>
      <c r="V7" s="9">
        <f>'U17'!E7</f>
        <v>0.5</v>
      </c>
      <c r="W7" s="9">
        <f>'U18'!E7</f>
        <v>1.6</v>
      </c>
      <c r="X7" s="136">
        <f>SUM(U7:W7)</f>
        <v>2.6</v>
      </c>
      <c r="Y7" s="142">
        <f>X7+T7+P7+I7</f>
        <v>15</v>
      </c>
      <c r="Z7" s="141">
        <v>3</v>
      </c>
    </row>
    <row r="8" spans="1:26" ht="36" customHeight="1">
      <c r="A8" s="8">
        <v>6</v>
      </c>
      <c r="B8" s="8" t="s">
        <v>11</v>
      </c>
      <c r="C8" s="9">
        <f>'U1'!F8</f>
        <v>0</v>
      </c>
      <c r="D8" s="9">
        <f>'U2'!E8</f>
        <v>0.4</v>
      </c>
      <c r="E8" s="138">
        <f>'U3'!I9</f>
        <v>1.5</v>
      </c>
      <c r="F8" s="138">
        <f>'U4'!I8</f>
        <v>0</v>
      </c>
      <c r="G8" s="9">
        <f>'U5'!K8</f>
        <v>0.5</v>
      </c>
      <c r="H8" s="9">
        <f>'U6'!G8</f>
        <v>0</v>
      </c>
      <c r="I8" s="139">
        <f>C8+D8+E8+F8+G8+H8</f>
        <v>2.4</v>
      </c>
      <c r="J8" s="9">
        <f>'U7'!G8</f>
        <v>1</v>
      </c>
      <c r="K8" s="9">
        <f>'U8'!J9</f>
        <v>1.6</v>
      </c>
      <c r="L8" s="9">
        <f>'U9'!I8</f>
        <v>1.6</v>
      </c>
      <c r="M8" s="9">
        <f>'U10'!E8</f>
        <v>1.8</v>
      </c>
      <c r="N8" s="9">
        <f>'U11'!E8</f>
        <v>0</v>
      </c>
      <c r="O8" s="9">
        <f>'U12'!E8</f>
        <v>1.5</v>
      </c>
      <c r="P8" s="136">
        <f>SUM(J8:O8)</f>
        <v>7.5</v>
      </c>
      <c r="Q8" s="138">
        <f>'U13'!J8</f>
        <v>2</v>
      </c>
      <c r="R8" s="9">
        <f>'U14'!G8</f>
        <v>0.5</v>
      </c>
      <c r="S8" s="9">
        <f>'U15'!G8</f>
        <v>0.5</v>
      </c>
      <c r="T8" s="139">
        <f>R8+S8+Q8</f>
        <v>3</v>
      </c>
      <c r="U8" s="9">
        <f>'U16'!E8</f>
        <v>0</v>
      </c>
      <c r="V8" s="9">
        <f>'U17'!E8</f>
        <v>0</v>
      </c>
      <c r="W8" s="9">
        <f>'U18'!E8</f>
        <v>1.6</v>
      </c>
      <c r="X8" s="136">
        <f>SUM(U8:W8)</f>
        <v>1.6</v>
      </c>
      <c r="Y8" s="140">
        <f>X8+T8+P8+I8</f>
        <v>14.5</v>
      </c>
      <c r="Z8" s="141" t="s">
        <v>220</v>
      </c>
    </row>
    <row r="9" spans="1:26" ht="36" customHeight="1">
      <c r="A9" s="8">
        <v>7</v>
      </c>
      <c r="B9" s="8" t="s">
        <v>12</v>
      </c>
      <c r="C9" s="9">
        <f>'U1'!F9</f>
        <v>0</v>
      </c>
      <c r="D9" s="9">
        <f>'U2'!E9</f>
        <v>0.4</v>
      </c>
      <c r="E9" s="138">
        <f>'U3'!I10</f>
        <v>1.5</v>
      </c>
      <c r="F9" s="138">
        <f>'U4'!I9</f>
        <v>0</v>
      </c>
      <c r="G9" s="9">
        <f>'U5'!K9</f>
        <v>0</v>
      </c>
      <c r="H9" s="9">
        <f>'U6'!G9</f>
        <v>0</v>
      </c>
      <c r="I9" s="139">
        <f>C9+D9+E9+F9+G9+H9</f>
        <v>1.9</v>
      </c>
      <c r="J9" s="9">
        <f>'U7'!G9</f>
        <v>1.6</v>
      </c>
      <c r="K9" s="9">
        <f>'U8'!J10</f>
        <v>1.6</v>
      </c>
      <c r="L9" s="9">
        <f>'U9'!I9</f>
        <v>1.6</v>
      </c>
      <c r="M9" s="9">
        <f>'U10'!E9</f>
        <v>1.8</v>
      </c>
      <c r="N9" s="9">
        <f>'U11'!E9</f>
        <v>0</v>
      </c>
      <c r="O9" s="9">
        <f>'U12'!E9</f>
        <v>1.5</v>
      </c>
      <c r="P9" s="136">
        <f>SUM(J9:O9)</f>
        <v>8.1</v>
      </c>
      <c r="Q9" s="138">
        <f>'U13'!J9</f>
        <v>1.5</v>
      </c>
      <c r="R9" s="9">
        <f>'U14'!G9</f>
        <v>0.5</v>
      </c>
      <c r="S9" s="9">
        <f>'U15'!G9</f>
        <v>0.5</v>
      </c>
      <c r="T9" s="139">
        <f>R9+S9+Q9</f>
        <v>2.5</v>
      </c>
      <c r="U9" s="9">
        <f>'U16'!E9</f>
        <v>0.25</v>
      </c>
      <c r="V9" s="9">
        <f>'U17'!E9</f>
        <v>0</v>
      </c>
      <c r="W9" s="9">
        <f>'U18'!E9</f>
        <v>1.6</v>
      </c>
      <c r="X9" s="136">
        <f>SUM(U9:W9)</f>
        <v>1.85</v>
      </c>
      <c r="Y9" s="140">
        <f>X9+T9+P9+I9</f>
        <v>14.35</v>
      </c>
      <c r="Z9" s="141">
        <v>6</v>
      </c>
    </row>
    <row r="10" spans="1:26" ht="36" customHeight="1">
      <c r="A10" s="8">
        <v>8</v>
      </c>
      <c r="B10" s="8" t="s">
        <v>13</v>
      </c>
      <c r="C10" s="9">
        <f>'U1'!F10</f>
        <v>0</v>
      </c>
      <c r="D10" s="9">
        <f>'U2'!E10</f>
        <v>0.4</v>
      </c>
      <c r="E10" s="138">
        <f>'U3'!I11</f>
        <v>0</v>
      </c>
      <c r="F10" s="138">
        <f>'U4'!I10</f>
        <v>0</v>
      </c>
      <c r="G10" s="9">
        <f>'U5'!K10</f>
        <v>0</v>
      </c>
      <c r="H10" s="9">
        <f>'U6'!G10</f>
        <v>0</v>
      </c>
      <c r="I10" s="139">
        <f>C10+D10+E10+F10+G10+H10</f>
        <v>0.4</v>
      </c>
      <c r="J10" s="9">
        <f>'U7'!G10</f>
        <v>1.6</v>
      </c>
      <c r="K10" s="9">
        <f>'U8'!J11</f>
        <v>1.6</v>
      </c>
      <c r="L10" s="9">
        <f>'U9'!I10</f>
        <v>0</v>
      </c>
      <c r="M10" s="9">
        <f>'U10'!E10</f>
        <v>1.8</v>
      </c>
      <c r="N10" s="9">
        <f>'U11'!E10</f>
        <v>0.5</v>
      </c>
      <c r="O10" s="9">
        <f>'U12'!E10</f>
        <v>1.5</v>
      </c>
      <c r="P10" s="136">
        <f>SUM(J10:O10)</f>
        <v>7</v>
      </c>
      <c r="Q10" s="138">
        <f>'U13'!J10</f>
        <v>1</v>
      </c>
      <c r="R10" s="9">
        <f>'U14'!G10</f>
        <v>0.5</v>
      </c>
      <c r="S10" s="9">
        <f>'U15'!G10</f>
        <v>0.5</v>
      </c>
      <c r="T10" s="139">
        <f>R10+S10+Q10</f>
        <v>2</v>
      </c>
      <c r="U10" s="9">
        <f>'U16'!E10</f>
        <v>0</v>
      </c>
      <c r="V10" s="9">
        <f>'U17'!E10</f>
        <v>0</v>
      </c>
      <c r="W10" s="9">
        <f>'U18'!E10</f>
        <v>1.6</v>
      </c>
      <c r="X10" s="136">
        <f>SUM(U10:W10)</f>
        <v>1.6</v>
      </c>
      <c r="Y10" s="140">
        <f>X10+T10+P10+I10</f>
        <v>11</v>
      </c>
      <c r="Z10" s="141" t="s">
        <v>221</v>
      </c>
    </row>
    <row r="11" spans="1:26" ht="36" customHeight="1">
      <c r="A11" s="8">
        <v>9</v>
      </c>
      <c r="B11" s="8" t="s">
        <v>14</v>
      </c>
      <c r="C11" s="9">
        <f>'U1'!F11</f>
        <v>0</v>
      </c>
      <c r="D11" s="9">
        <f>'U2'!E11</f>
        <v>0</v>
      </c>
      <c r="E11" s="138">
        <f>'U3'!I12</f>
        <v>0</v>
      </c>
      <c r="F11" s="138">
        <f>'U4'!I11</f>
        <v>0.5</v>
      </c>
      <c r="G11" s="9">
        <f>'U5'!K11</f>
        <v>0</v>
      </c>
      <c r="H11" s="9">
        <f>'U6'!G11</f>
        <v>0</v>
      </c>
      <c r="I11" s="139">
        <f>C11+D11+E11+F11+G11+H11</f>
        <v>0.5</v>
      </c>
      <c r="J11" s="9">
        <f>'U7'!G11</f>
        <v>1</v>
      </c>
      <c r="K11" s="9">
        <f>'U8'!J12</f>
        <v>1.6</v>
      </c>
      <c r="L11" s="9">
        <f>'U9'!I11</f>
        <v>1.6</v>
      </c>
      <c r="M11" s="9">
        <f>'U10'!E11</f>
        <v>1.8</v>
      </c>
      <c r="N11" s="9">
        <f>'U11'!E11</f>
        <v>0</v>
      </c>
      <c r="O11" s="9">
        <f>'U12'!E11</f>
        <v>1.5</v>
      </c>
      <c r="P11" s="136">
        <f>SUM(J11:O11)</f>
        <v>7.5</v>
      </c>
      <c r="Q11" s="138">
        <f>'U13'!J11</f>
        <v>1.5</v>
      </c>
      <c r="R11" s="9">
        <f>'U14'!G11</f>
        <v>0.5</v>
      </c>
      <c r="S11" s="9">
        <f>'U15'!G11</f>
        <v>0.5</v>
      </c>
      <c r="T11" s="139">
        <f>R11+S11+Q11</f>
        <v>2.5</v>
      </c>
      <c r="U11" s="9">
        <f>'U16'!E11</f>
        <v>0.25</v>
      </c>
      <c r="V11" s="9">
        <f>'U17'!E11</f>
        <v>0</v>
      </c>
      <c r="W11" s="9">
        <f>'U18'!E11</f>
        <v>1.6</v>
      </c>
      <c r="X11" s="136">
        <f>SUM(U11:W11)</f>
        <v>1.85</v>
      </c>
      <c r="Y11" s="140">
        <f>X11+T11+P11+I11</f>
        <v>12.35</v>
      </c>
      <c r="Z11" s="141">
        <v>10</v>
      </c>
    </row>
    <row r="12" spans="1:26" ht="36" customHeight="1">
      <c r="A12" s="8">
        <v>10</v>
      </c>
      <c r="B12" s="8" t="s">
        <v>15</v>
      </c>
      <c r="C12" s="9">
        <f>'U1'!F12</f>
        <v>0</v>
      </c>
      <c r="D12" s="9">
        <f>'U2'!E12</f>
        <v>0.4</v>
      </c>
      <c r="E12" s="138">
        <f>'U3'!I13</f>
        <v>0</v>
      </c>
      <c r="F12" s="138">
        <f>'U4'!I12</f>
        <v>0</v>
      </c>
      <c r="G12" s="9">
        <f>'U5'!K12</f>
        <v>0.5</v>
      </c>
      <c r="H12" s="9">
        <f>'U6'!G12</f>
        <v>0</v>
      </c>
      <c r="I12" s="139">
        <f>C12+D12+E12+F12+G12+H12</f>
        <v>0.9</v>
      </c>
      <c r="J12" s="9">
        <f>'U7'!G12</f>
        <v>1.6</v>
      </c>
      <c r="K12" s="9">
        <f>'U8'!J13</f>
        <v>1.6</v>
      </c>
      <c r="L12" s="9">
        <f>'U9'!I12</f>
        <v>1.6</v>
      </c>
      <c r="M12" s="9">
        <f>'U10'!E12</f>
        <v>1.8</v>
      </c>
      <c r="N12" s="9">
        <f>'U11'!E12</f>
        <v>0.5</v>
      </c>
      <c r="O12" s="9">
        <f>'U12'!E12</f>
        <v>1.5</v>
      </c>
      <c r="P12" s="136">
        <f>SUM(J12:O12)</f>
        <v>8.6</v>
      </c>
      <c r="Q12" s="138">
        <f>'U13'!J12</f>
        <v>0</v>
      </c>
      <c r="R12" s="9">
        <f>'U14'!G12</f>
        <v>0.5</v>
      </c>
      <c r="S12" s="9">
        <f>'U15'!G12</f>
        <v>0.5</v>
      </c>
      <c r="T12" s="139">
        <f>R12+S12+Q12</f>
        <v>1</v>
      </c>
      <c r="U12" s="9">
        <f>'U16'!E12</f>
        <v>0</v>
      </c>
      <c r="V12" s="9">
        <f>'U17'!E12</f>
        <v>0</v>
      </c>
      <c r="W12" s="9">
        <f>'U18'!E12</f>
        <v>1.6</v>
      </c>
      <c r="X12" s="136">
        <f>SUM(U12:W12)</f>
        <v>1.6</v>
      </c>
      <c r="Y12" s="140">
        <f>X12+T12+P12+I12</f>
        <v>12.1</v>
      </c>
      <c r="Z12" s="141" t="s">
        <v>222</v>
      </c>
    </row>
    <row r="13" spans="1:26" ht="36" customHeight="1">
      <c r="A13" s="8">
        <v>11</v>
      </c>
      <c r="B13" s="8" t="s">
        <v>16</v>
      </c>
      <c r="C13" s="9">
        <f>'U1'!F13</f>
        <v>0</v>
      </c>
      <c r="D13" s="9">
        <f>'U2'!E13</f>
        <v>0.4</v>
      </c>
      <c r="E13" s="138">
        <f>'U3'!I14</f>
        <v>0.5</v>
      </c>
      <c r="F13" s="138">
        <f>'U4'!I13</f>
        <v>0</v>
      </c>
      <c r="G13" s="9">
        <f>'U5'!K13</f>
        <v>0</v>
      </c>
      <c r="H13" s="9">
        <f>'U6'!G13</f>
        <v>0</v>
      </c>
      <c r="I13" s="139">
        <f>C13+D13+E13+F13+G13+H13</f>
        <v>0.9</v>
      </c>
      <c r="J13" s="9">
        <f>'U7'!G13</f>
        <v>1.6</v>
      </c>
      <c r="K13" s="9">
        <f>'U8'!J14</f>
        <v>1.6</v>
      </c>
      <c r="L13" s="9">
        <f>'U9'!I13</f>
        <v>1.6</v>
      </c>
      <c r="M13" s="9">
        <f>'U10'!E13</f>
        <v>1.8</v>
      </c>
      <c r="N13" s="9">
        <f>'U11'!E13</f>
        <v>0.5</v>
      </c>
      <c r="O13" s="9">
        <f>'U12'!E13</f>
        <v>1.5</v>
      </c>
      <c r="P13" s="136">
        <f>SUM(J13:O13)</f>
        <v>8.6</v>
      </c>
      <c r="Q13" s="138">
        <f>'U13'!J13</f>
        <v>0</v>
      </c>
      <c r="R13" s="9">
        <f>'U14'!G13</f>
        <v>0.5</v>
      </c>
      <c r="S13" s="9">
        <f>'U15'!G13</f>
        <v>0.5</v>
      </c>
      <c r="T13" s="139">
        <f>R13+S13+Q13</f>
        <v>1</v>
      </c>
      <c r="U13" s="9">
        <f>'U16'!E13</f>
        <v>0</v>
      </c>
      <c r="V13" s="9">
        <f>'U17'!E13</f>
        <v>0</v>
      </c>
      <c r="W13" s="9">
        <f>'U18'!E13</f>
        <v>1.6</v>
      </c>
      <c r="X13" s="136">
        <f>SUM(U13:W13)</f>
        <v>1.6</v>
      </c>
      <c r="Y13" s="140">
        <f>X13+T13+P13+I13</f>
        <v>12.1</v>
      </c>
      <c r="Z13" s="141" t="s">
        <v>222</v>
      </c>
    </row>
    <row r="14" spans="1:26" ht="36" customHeight="1">
      <c r="A14" s="8">
        <v>12</v>
      </c>
      <c r="B14" s="8" t="s">
        <v>17</v>
      </c>
      <c r="C14" s="9">
        <f>'U1'!F14</f>
        <v>0</v>
      </c>
      <c r="D14" s="9">
        <f>'U2'!E14</f>
        <v>0.4</v>
      </c>
      <c r="E14" s="138">
        <f>'U3'!I15</f>
        <v>0</v>
      </c>
      <c r="F14" s="138">
        <f>'U4'!I14</f>
        <v>0</v>
      </c>
      <c r="G14" s="9">
        <f>'U5'!K14</f>
        <v>0.5</v>
      </c>
      <c r="H14" s="9">
        <f>'U6'!G14</f>
        <v>1</v>
      </c>
      <c r="I14" s="139">
        <f>C14+D14+E14+F14+G14+H14</f>
        <v>1.9</v>
      </c>
      <c r="J14" s="9">
        <f>'U7'!G14</f>
        <v>1.3</v>
      </c>
      <c r="K14" s="9">
        <f>'U8'!J15</f>
        <v>1.6</v>
      </c>
      <c r="L14" s="9">
        <f>'U9'!I14</f>
        <v>1.6</v>
      </c>
      <c r="M14" s="9">
        <f>'U10'!E14</f>
        <v>1.8</v>
      </c>
      <c r="N14" s="9">
        <f>'U11'!E14</f>
        <v>0</v>
      </c>
      <c r="O14" s="9">
        <f>'U12'!E14</f>
        <v>1.5</v>
      </c>
      <c r="P14" s="136">
        <f>SUM(J14:O14)</f>
        <v>7.8</v>
      </c>
      <c r="Q14" s="138">
        <f>'U13'!J14</f>
        <v>1</v>
      </c>
      <c r="R14" s="9">
        <f>'U14'!G14</f>
        <v>0.5</v>
      </c>
      <c r="S14" s="9">
        <f>'U15'!G14</f>
        <v>0.5</v>
      </c>
      <c r="T14" s="139">
        <f>R14+S14+Q14</f>
        <v>2</v>
      </c>
      <c r="U14" s="9">
        <f>'U16'!E14</f>
        <v>0.5</v>
      </c>
      <c r="V14" s="9">
        <f>'U17'!E14</f>
        <v>0.5</v>
      </c>
      <c r="W14" s="9">
        <f>'U18'!E14</f>
        <v>1.6</v>
      </c>
      <c r="X14" s="136">
        <f>SUM(U14:W14)</f>
        <v>2.6</v>
      </c>
      <c r="Y14" s="140">
        <f>X14+T14+P14+I14</f>
        <v>14.299999999999999</v>
      </c>
      <c r="Z14" s="141" t="s">
        <v>223</v>
      </c>
    </row>
    <row r="15" spans="1:26" ht="36" customHeight="1">
      <c r="A15" s="8">
        <v>13</v>
      </c>
      <c r="B15" s="8" t="s">
        <v>18</v>
      </c>
      <c r="C15" s="9">
        <f>'U1'!F15</f>
        <v>0</v>
      </c>
      <c r="D15" s="9">
        <f>'U2'!E15</f>
        <v>0</v>
      </c>
      <c r="E15" s="138">
        <f>'U3'!I16</f>
        <v>1</v>
      </c>
      <c r="F15" s="138">
        <f>'U4'!I15</f>
        <v>0</v>
      </c>
      <c r="G15" s="9">
        <f>'U5'!K15</f>
        <v>1</v>
      </c>
      <c r="H15" s="9">
        <f>'U6'!G15</f>
        <v>0</v>
      </c>
      <c r="I15" s="139">
        <f>C15+D15+E15+F15+G15+H15</f>
        <v>2</v>
      </c>
      <c r="J15" s="9">
        <f>'U7'!G15</f>
        <v>1.3</v>
      </c>
      <c r="K15" s="9">
        <f>'U8'!J16</f>
        <v>1.6</v>
      </c>
      <c r="L15" s="9">
        <f>'U9'!I15</f>
        <v>0</v>
      </c>
      <c r="M15" s="9">
        <f>'U10'!E15</f>
        <v>1.8</v>
      </c>
      <c r="N15" s="9">
        <f>'U11'!E15</f>
        <v>0</v>
      </c>
      <c r="O15" s="9">
        <f>'U12'!E15</f>
        <v>1.5</v>
      </c>
      <c r="P15" s="136">
        <f>SUM(J15:O15)</f>
        <v>6.2</v>
      </c>
      <c r="Q15" s="138">
        <f>'U13'!J15</f>
        <v>1</v>
      </c>
      <c r="R15" s="9">
        <f>'U14'!G15</f>
        <v>0.5</v>
      </c>
      <c r="S15" s="9">
        <f>'U15'!G15</f>
        <v>0.5</v>
      </c>
      <c r="T15" s="139">
        <f>R15+S15+Q15</f>
        <v>2</v>
      </c>
      <c r="U15" s="9">
        <f>'U16'!E15</f>
        <v>0.5</v>
      </c>
      <c r="V15" s="9">
        <f>'U17'!E15</f>
        <v>0</v>
      </c>
      <c r="W15" s="9">
        <f>'U18'!E15</f>
        <v>1.6</v>
      </c>
      <c r="X15" s="136">
        <f>SUM(U15:W15)</f>
        <v>2.1</v>
      </c>
      <c r="Y15" s="140">
        <f>X15+T15+P15+I15</f>
        <v>12.3</v>
      </c>
      <c r="Z15" s="141" t="s">
        <v>224</v>
      </c>
    </row>
    <row r="16" spans="1:26" ht="36" customHeight="1">
      <c r="A16" s="8">
        <v>14</v>
      </c>
      <c r="B16" s="8" t="s">
        <v>19</v>
      </c>
      <c r="C16" s="9">
        <f>'U1'!F16</f>
        <v>0</v>
      </c>
      <c r="D16" s="9">
        <f>'U2'!E16</f>
        <v>0.4</v>
      </c>
      <c r="E16" s="138">
        <f>'U3'!I17</f>
        <v>1</v>
      </c>
      <c r="F16" s="138">
        <f>'U4'!I16</f>
        <v>0</v>
      </c>
      <c r="G16" s="9">
        <f>'U5'!K16</f>
        <v>0</v>
      </c>
      <c r="H16" s="9">
        <f>'U6'!G16</f>
        <v>0</v>
      </c>
      <c r="I16" s="139">
        <f>C16+D16+E16+F16+G16+H16</f>
        <v>1.4</v>
      </c>
      <c r="J16" s="9">
        <f>'U7'!G16</f>
        <v>0.5</v>
      </c>
      <c r="K16" s="9">
        <f>'U8'!J17</f>
        <v>1.6</v>
      </c>
      <c r="L16" s="9">
        <f>'U9'!I16</f>
        <v>0</v>
      </c>
      <c r="M16" s="9">
        <f>'U10'!E16</f>
        <v>1.8</v>
      </c>
      <c r="N16" s="9">
        <f>'U11'!E16</f>
        <v>0</v>
      </c>
      <c r="O16" s="9">
        <f>'U12'!E16</f>
        <v>1.5</v>
      </c>
      <c r="P16" s="136">
        <f>SUM(J16:O16)</f>
        <v>5.4</v>
      </c>
      <c r="Q16" s="138">
        <f>'U13'!J16</f>
        <v>2</v>
      </c>
      <c r="R16" s="9">
        <f>'U14'!G16</f>
        <v>0.5</v>
      </c>
      <c r="S16" s="9">
        <f>'U15'!G16</f>
        <v>0.5</v>
      </c>
      <c r="T16" s="139">
        <f>R16+S16+Q16</f>
        <v>3</v>
      </c>
      <c r="U16" s="9">
        <f>'U16'!E16</f>
        <v>0.5</v>
      </c>
      <c r="V16" s="9">
        <f>'U17'!E16</f>
        <v>0.5</v>
      </c>
      <c r="W16" s="9">
        <f>'U18'!E16</f>
        <v>1.6</v>
      </c>
      <c r="X16" s="136">
        <f>SUM(U16:W16)</f>
        <v>2.6</v>
      </c>
      <c r="Y16" s="140">
        <f>X16+T16+P16+I16</f>
        <v>12.4</v>
      </c>
      <c r="Z16" s="141" t="s">
        <v>218</v>
      </c>
    </row>
    <row r="17" spans="1:26" ht="36" customHeight="1">
      <c r="A17" s="8">
        <v>15</v>
      </c>
      <c r="B17" s="8" t="s">
        <v>20</v>
      </c>
      <c r="C17" s="9">
        <f>'U1'!F17</f>
        <v>0</v>
      </c>
      <c r="D17" s="9">
        <f>'U2'!E17</f>
        <v>0.4</v>
      </c>
      <c r="E17" s="138">
        <f>'U3'!I18</f>
        <v>1</v>
      </c>
      <c r="F17" s="138">
        <f>'U4'!I17</f>
        <v>0</v>
      </c>
      <c r="G17" s="9">
        <f>'U5'!K17</f>
        <v>0</v>
      </c>
      <c r="H17" s="9">
        <f>'U6'!G17</f>
        <v>0</v>
      </c>
      <c r="I17" s="139">
        <f>C17+D17+E17+F17+G17+H17</f>
        <v>1.4</v>
      </c>
      <c r="J17" s="9">
        <f>'U7'!G17</f>
        <v>1.3</v>
      </c>
      <c r="K17" s="9">
        <f>'U8'!J18</f>
        <v>1.6</v>
      </c>
      <c r="L17" s="9">
        <f>'U9'!I17</f>
        <v>1.6</v>
      </c>
      <c r="M17" s="9">
        <f>'U10'!E17</f>
        <v>1.8</v>
      </c>
      <c r="N17" s="9">
        <f>'U11'!E17</f>
        <v>0</v>
      </c>
      <c r="O17" s="9">
        <f>'U12'!E17</f>
        <v>1.5</v>
      </c>
      <c r="P17" s="136">
        <f>SUM(J17:O17)</f>
        <v>7.8</v>
      </c>
      <c r="Q17" s="138">
        <f>'U13'!J17</f>
        <v>1.5</v>
      </c>
      <c r="R17" s="9">
        <f>'U14'!G17</f>
        <v>0.5</v>
      </c>
      <c r="S17" s="9">
        <f>'U15'!G17</f>
        <v>0.5</v>
      </c>
      <c r="T17" s="139">
        <f>R17+S17+Q17</f>
        <v>2.5</v>
      </c>
      <c r="U17" s="9">
        <f>'U16'!E17</f>
        <v>0.25</v>
      </c>
      <c r="V17" s="9">
        <f>'U17'!E17</f>
        <v>0</v>
      </c>
      <c r="W17" s="9">
        <f>'U18'!E17</f>
        <v>1.6</v>
      </c>
      <c r="X17" s="136">
        <f>SUM(U17:W17)</f>
        <v>1.85</v>
      </c>
      <c r="Y17" s="140">
        <f>X17+T17+P17+I17</f>
        <v>13.549999999999999</v>
      </c>
      <c r="Z17" s="141" t="s">
        <v>225</v>
      </c>
    </row>
    <row r="18" spans="1:26" ht="36" customHeight="1">
      <c r="A18" s="8">
        <v>16</v>
      </c>
      <c r="B18" s="8" t="s">
        <v>21</v>
      </c>
      <c r="C18" s="9">
        <f>'U1'!F18</f>
        <v>0</v>
      </c>
      <c r="D18" s="9">
        <f>'U2'!E18</f>
        <v>0</v>
      </c>
      <c r="E18" s="138">
        <f>'U3'!I19</f>
        <v>0</v>
      </c>
      <c r="F18" s="138">
        <f>'U4'!I18</f>
        <v>0</v>
      </c>
      <c r="G18" s="9">
        <f>'U5'!K18</f>
        <v>0.5</v>
      </c>
      <c r="H18" s="9">
        <f>'U6'!G18</f>
        <v>2</v>
      </c>
      <c r="I18" s="139">
        <f>C18+D18+E18+F18+G18+H18</f>
        <v>2.5</v>
      </c>
      <c r="J18" s="9">
        <f>'U7'!G18</f>
        <v>1.3</v>
      </c>
      <c r="K18" s="9">
        <f>'U8'!J19</f>
        <v>1.6</v>
      </c>
      <c r="L18" s="9">
        <f>'U9'!I18</f>
        <v>0</v>
      </c>
      <c r="M18" s="9">
        <f>'U10'!E18</f>
        <v>1.8</v>
      </c>
      <c r="N18" s="9">
        <f>'U11'!E18</f>
        <v>0.5</v>
      </c>
      <c r="O18" s="9">
        <f>'U12'!E18</f>
        <v>1.5</v>
      </c>
      <c r="P18" s="136">
        <f>SUM(J18:O18)</f>
        <v>6.7</v>
      </c>
      <c r="Q18" s="138">
        <f>'U13'!J18</f>
        <v>0.5</v>
      </c>
      <c r="R18" s="9">
        <f>'U14'!G18</f>
        <v>0.5</v>
      </c>
      <c r="S18" s="9">
        <f>'U15'!G18</f>
        <v>0.5</v>
      </c>
      <c r="T18" s="139">
        <f>R18+S18+Q18</f>
        <v>1.5</v>
      </c>
      <c r="U18" s="9">
        <f>'U16'!E18</f>
        <v>0</v>
      </c>
      <c r="V18" s="9">
        <f>'U17'!E18</f>
        <v>0</v>
      </c>
      <c r="W18" s="9">
        <f>'U18'!E18</f>
        <v>1.6</v>
      </c>
      <c r="X18" s="136">
        <f>SUM(U18:W18)</f>
        <v>1.6</v>
      </c>
      <c r="Y18" s="140">
        <f>X18+T18+P18+I18</f>
        <v>12.3</v>
      </c>
      <c r="Z18" s="141" t="s">
        <v>224</v>
      </c>
    </row>
    <row r="19" spans="1:26" ht="36" customHeight="1">
      <c r="A19" s="8">
        <v>17</v>
      </c>
      <c r="B19" s="8" t="s">
        <v>22</v>
      </c>
      <c r="C19" s="9">
        <f>'U1'!F19</f>
        <v>0</v>
      </c>
      <c r="D19" s="9">
        <f>'U2'!E19</f>
        <v>0.4</v>
      </c>
      <c r="E19" s="138">
        <f>'U3'!I20</f>
        <v>1.5</v>
      </c>
      <c r="F19" s="138">
        <f>'U4'!I19</f>
        <v>0</v>
      </c>
      <c r="G19" s="9">
        <f>'U5'!K19</f>
        <v>1.6</v>
      </c>
      <c r="H19" s="9">
        <f>'U6'!G19</f>
        <v>2</v>
      </c>
      <c r="I19" s="139">
        <f>C19+D19+E19+F19+G19+H19</f>
        <v>5.5</v>
      </c>
      <c r="J19" s="9">
        <f>'U7'!G19</f>
        <v>0</v>
      </c>
      <c r="K19" s="9">
        <f>'U8'!J20</f>
        <v>1.6</v>
      </c>
      <c r="L19" s="9">
        <f>'U9'!I19</f>
        <v>0</v>
      </c>
      <c r="M19" s="9">
        <f>'U10'!E19</f>
        <v>1.8</v>
      </c>
      <c r="N19" s="9">
        <f>'U11'!E19</f>
        <v>0.5</v>
      </c>
      <c r="O19" s="9">
        <f>'U12'!E19</f>
        <v>1.5</v>
      </c>
      <c r="P19" s="136">
        <f>SUM(J19:O19)</f>
        <v>5.4</v>
      </c>
      <c r="Q19" s="138">
        <f>'U13'!J19</f>
        <v>1.5</v>
      </c>
      <c r="R19" s="9">
        <f>'U14'!G19</f>
        <v>0.5</v>
      </c>
      <c r="S19" s="9">
        <f>'U15'!G19</f>
        <v>0.5</v>
      </c>
      <c r="T19" s="139">
        <f>R19+S19+Q19</f>
        <v>2.5</v>
      </c>
      <c r="U19" s="9">
        <f>'U16'!E19</f>
        <v>0.5</v>
      </c>
      <c r="V19" s="9">
        <f>'U17'!E19</f>
        <v>0.5</v>
      </c>
      <c r="W19" s="9">
        <f>'U18'!E19</f>
        <v>1.6</v>
      </c>
      <c r="X19" s="136">
        <f>SUM(U19:W19)</f>
        <v>2.6</v>
      </c>
      <c r="Y19" s="140">
        <f>X19+T19+P19+I19</f>
        <v>16</v>
      </c>
      <c r="Z19" s="141">
        <v>1</v>
      </c>
    </row>
    <row r="20" spans="1:26" ht="36" customHeight="1">
      <c r="A20" s="8">
        <v>18</v>
      </c>
      <c r="B20" s="8" t="s">
        <v>23</v>
      </c>
      <c r="C20" s="9">
        <f>'U1'!F20</f>
        <v>0</v>
      </c>
      <c r="D20" s="9">
        <f>'U2'!E20</f>
        <v>0</v>
      </c>
      <c r="E20" s="138">
        <f>'U3'!I21</f>
        <v>0</v>
      </c>
      <c r="F20" s="138">
        <f>'U4'!I20</f>
        <v>0</v>
      </c>
      <c r="G20" s="9">
        <f>'U5'!K20</f>
        <v>1</v>
      </c>
      <c r="H20" s="9">
        <f>'U6'!G20</f>
        <v>2</v>
      </c>
      <c r="I20" s="139">
        <f>C20+D20+E20+F20+G20+H20</f>
        <v>3</v>
      </c>
      <c r="J20" s="9">
        <f>'U7'!G20</f>
        <v>0.5</v>
      </c>
      <c r="K20" s="9">
        <f>'U8'!J21</f>
        <v>1.6</v>
      </c>
      <c r="L20" s="9">
        <f>'U9'!I20</f>
        <v>1.3</v>
      </c>
      <c r="M20" s="9">
        <f>'U10'!E20</f>
        <v>1.8</v>
      </c>
      <c r="N20" s="9">
        <f>'U11'!E20</f>
        <v>0.5</v>
      </c>
      <c r="O20" s="9">
        <f>'U12'!E20</f>
        <v>1.5</v>
      </c>
      <c r="P20" s="136">
        <f>SUM(J20:O20)</f>
        <v>7.2</v>
      </c>
      <c r="Q20" s="138">
        <f>'U13'!J20</f>
        <v>1.5</v>
      </c>
      <c r="R20" s="9">
        <f>'U14'!G20</f>
        <v>0.5</v>
      </c>
      <c r="S20" s="9">
        <f>'U15'!G20</f>
        <v>0.5</v>
      </c>
      <c r="T20" s="139">
        <f>R20+S20+Q20</f>
        <v>2.5</v>
      </c>
      <c r="U20" s="9">
        <f>'U16'!E20</f>
        <v>0</v>
      </c>
      <c r="V20" s="9">
        <f>'U17'!E20</f>
        <v>0</v>
      </c>
      <c r="W20" s="9">
        <f>'U18'!E20</f>
        <v>1.6</v>
      </c>
      <c r="X20" s="136">
        <f>SUM(U20:W20)</f>
        <v>1.6</v>
      </c>
      <c r="Y20" s="140">
        <f>X20+T20+P20+I20</f>
        <v>14.3</v>
      </c>
      <c r="Z20" s="141" t="s">
        <v>223</v>
      </c>
    </row>
    <row r="21" spans="1:26" ht="36" customHeight="1">
      <c r="A21" s="8">
        <v>19</v>
      </c>
      <c r="B21" s="8" t="s">
        <v>24</v>
      </c>
      <c r="C21" s="9">
        <f>'U1'!F21</f>
        <v>0</v>
      </c>
      <c r="D21" s="9">
        <f>'U2'!E21</f>
        <v>0</v>
      </c>
      <c r="E21" s="138">
        <f>'U3'!I22</f>
        <v>1</v>
      </c>
      <c r="F21" s="138">
        <f>'U4'!I21</f>
        <v>0</v>
      </c>
      <c r="G21" s="9">
        <f>'U5'!K21</f>
        <v>0</v>
      </c>
      <c r="H21" s="9">
        <f>'U6'!G21</f>
        <v>1.5</v>
      </c>
      <c r="I21" s="139">
        <f>C21+D21+E21+F21+G21+H21</f>
        <v>2.5</v>
      </c>
      <c r="J21" s="9">
        <f>'U7'!G21</f>
        <v>1.6</v>
      </c>
      <c r="K21" s="9">
        <f>'U8'!J22</f>
        <v>1.6</v>
      </c>
      <c r="L21" s="9">
        <f>'U9'!I21</f>
        <v>1.6</v>
      </c>
      <c r="M21" s="9">
        <f>'U10'!E21</f>
        <v>1.8</v>
      </c>
      <c r="N21" s="9">
        <f>'U11'!E21</f>
        <v>0</v>
      </c>
      <c r="O21" s="9">
        <f>'U12'!E21</f>
        <v>1.5</v>
      </c>
      <c r="P21" s="136">
        <f>SUM(J21:O21)</f>
        <v>8.1</v>
      </c>
      <c r="Q21" s="138">
        <f>'U13'!J21</f>
        <v>2</v>
      </c>
      <c r="R21" s="9">
        <f>'U14'!G21</f>
        <v>0.5</v>
      </c>
      <c r="S21" s="9">
        <f>'U15'!G21</f>
        <v>0.5</v>
      </c>
      <c r="T21" s="139">
        <f>R21+S21+Q21</f>
        <v>3</v>
      </c>
      <c r="U21" s="9">
        <f>'U16'!E21</f>
        <v>0.5</v>
      </c>
      <c r="V21" s="9">
        <f>'U17'!E21</f>
        <v>0.25</v>
      </c>
      <c r="W21" s="9">
        <f>'U18'!E21</f>
        <v>1.6</v>
      </c>
      <c r="X21" s="136">
        <f>SUM(U21:W21)</f>
        <v>2.35</v>
      </c>
      <c r="Y21" s="140">
        <f>X21+T21+P21+I21</f>
        <v>15.95</v>
      </c>
      <c r="Z21" s="141">
        <v>2</v>
      </c>
    </row>
    <row r="22" ht="26.25" customHeight="1"/>
  </sheetData>
  <sheetProtection selectLockedCells="1" selectUnlockedCells="1"/>
  <mergeCells count="4">
    <mergeCell ref="A1:A2"/>
    <mergeCell ref="B1:B2"/>
    <mergeCell ref="Y1:Y2"/>
    <mergeCell ref="Z1:Z2"/>
  </mergeCells>
  <printOptions/>
  <pageMargins left="0.37916666666666665" right="0.35" top="1.1472222222222221" bottom="0.2" header="0.5118055555555555" footer="0.511805555555555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F21"/>
  <sheetViews>
    <sheetView zoomScale="87" zoomScaleNormal="87" workbookViewId="0" topLeftCell="A1">
      <selection activeCell="E21" sqref="E21"/>
    </sheetView>
  </sheetViews>
  <sheetFormatPr defaultColWidth="9.140625" defaultRowHeight="12.75"/>
  <cols>
    <col min="1" max="1" width="3.7109375" style="1" customWidth="1"/>
    <col min="2" max="2" width="29.140625" style="1" customWidth="1"/>
    <col min="3" max="3" width="16.140625" style="2" customWidth="1"/>
  </cols>
  <sheetData>
    <row r="1" spans="1:6" ht="68.25" customHeight="1">
      <c r="A1" s="12" t="s">
        <v>25</v>
      </c>
      <c r="B1" s="12"/>
      <c r="C1" s="12"/>
      <c r="D1" s="12"/>
      <c r="E1" s="12"/>
      <c r="F1" s="13"/>
    </row>
    <row r="2" spans="1:5" ht="12.75">
      <c r="A2" s="6" t="s">
        <v>1</v>
      </c>
      <c r="B2" s="6" t="s">
        <v>2</v>
      </c>
      <c r="C2" s="6" t="s">
        <v>26</v>
      </c>
      <c r="D2" s="7" t="s">
        <v>4</v>
      </c>
      <c r="E2" s="6" t="s">
        <v>27</v>
      </c>
    </row>
    <row r="3" spans="1:5" ht="12.75">
      <c r="A3" s="8">
        <v>1</v>
      </c>
      <c r="B3" s="8" t="s">
        <v>6</v>
      </c>
      <c r="C3" s="8">
        <v>0</v>
      </c>
      <c r="D3" s="14">
        <v>0.5</v>
      </c>
      <c r="E3" s="15">
        <f>D3*C3</f>
        <v>0</v>
      </c>
    </row>
    <row r="4" spans="1:5" ht="21.75" customHeight="1">
      <c r="A4" s="8">
        <v>2</v>
      </c>
      <c r="B4" s="8" t="s">
        <v>7</v>
      </c>
      <c r="C4" s="8">
        <v>0</v>
      </c>
      <c r="D4" s="14">
        <v>0.5</v>
      </c>
      <c r="E4" s="15">
        <f>D4*C4</f>
        <v>0</v>
      </c>
    </row>
    <row r="5" spans="1:5" ht="21.75" customHeight="1">
      <c r="A5" s="8">
        <v>3</v>
      </c>
      <c r="B5" s="8" t="s">
        <v>8</v>
      </c>
      <c r="C5" s="8">
        <v>0</v>
      </c>
      <c r="D5" s="14">
        <v>0.5</v>
      </c>
      <c r="E5" s="15">
        <f>D5*C5</f>
        <v>0</v>
      </c>
    </row>
    <row r="6" spans="1:5" ht="21.75" customHeight="1">
      <c r="A6" s="8">
        <v>4</v>
      </c>
      <c r="B6" s="8" t="s">
        <v>9</v>
      </c>
      <c r="C6" s="8">
        <v>1</v>
      </c>
      <c r="D6" s="14">
        <v>0.5</v>
      </c>
      <c r="E6" s="15">
        <f>D6*C6</f>
        <v>0.5</v>
      </c>
    </row>
    <row r="7" spans="1:5" ht="21.75" customHeight="1">
      <c r="A7" s="8">
        <v>5</v>
      </c>
      <c r="B7" s="8" t="s">
        <v>10</v>
      </c>
      <c r="C7" s="8">
        <v>1</v>
      </c>
      <c r="D7" s="14">
        <v>0.5</v>
      </c>
      <c r="E7" s="15">
        <f>D7*C7</f>
        <v>0.5</v>
      </c>
    </row>
    <row r="8" spans="1:5" ht="21.75" customHeight="1">
      <c r="A8" s="8">
        <v>6</v>
      </c>
      <c r="B8" s="8" t="s">
        <v>11</v>
      </c>
      <c r="C8" s="8">
        <v>0</v>
      </c>
      <c r="D8" s="14">
        <v>0.5</v>
      </c>
      <c r="E8" s="15">
        <f>D8*C8</f>
        <v>0</v>
      </c>
    </row>
    <row r="9" spans="1:5" ht="21.75" customHeight="1">
      <c r="A9" s="8">
        <v>7</v>
      </c>
      <c r="B9" s="8" t="s">
        <v>12</v>
      </c>
      <c r="C9" s="8">
        <v>0</v>
      </c>
      <c r="D9" s="14">
        <v>0.5</v>
      </c>
      <c r="E9" s="15">
        <f>D9*C9</f>
        <v>0</v>
      </c>
    </row>
    <row r="10" spans="1:5" ht="21.75" customHeight="1">
      <c r="A10" s="8">
        <v>8</v>
      </c>
      <c r="B10" s="8" t="s">
        <v>13</v>
      </c>
      <c r="C10" s="8">
        <v>0</v>
      </c>
      <c r="D10" s="14">
        <v>0.5</v>
      </c>
      <c r="E10" s="15">
        <f>D10*C10</f>
        <v>0</v>
      </c>
    </row>
    <row r="11" spans="1:5" ht="21.75" customHeight="1">
      <c r="A11" s="8">
        <v>9</v>
      </c>
      <c r="B11" s="8" t="s">
        <v>14</v>
      </c>
      <c r="C11" s="8">
        <v>0</v>
      </c>
      <c r="D11" s="14">
        <v>0.5</v>
      </c>
      <c r="E11" s="15">
        <f>D11*C11</f>
        <v>0</v>
      </c>
    </row>
    <row r="12" spans="1:5" ht="21.75" customHeight="1">
      <c r="A12" s="8">
        <v>10</v>
      </c>
      <c r="B12" s="8" t="s">
        <v>15</v>
      </c>
      <c r="C12" s="8">
        <v>0</v>
      </c>
      <c r="D12" s="14">
        <v>0.5</v>
      </c>
      <c r="E12" s="15">
        <f>D12*C12</f>
        <v>0</v>
      </c>
    </row>
    <row r="13" spans="1:5" ht="21.75" customHeight="1">
      <c r="A13" s="8">
        <v>11</v>
      </c>
      <c r="B13" s="8" t="s">
        <v>16</v>
      </c>
      <c r="C13" s="8">
        <v>0</v>
      </c>
      <c r="D13" s="14">
        <v>0.5</v>
      </c>
      <c r="E13" s="15">
        <f>D13*C13</f>
        <v>0</v>
      </c>
    </row>
    <row r="14" spans="1:5" ht="21.75" customHeight="1">
      <c r="A14" s="8">
        <v>12</v>
      </c>
      <c r="B14" s="8" t="s">
        <v>17</v>
      </c>
      <c r="C14" s="8">
        <v>1</v>
      </c>
      <c r="D14" s="14">
        <v>0.5</v>
      </c>
      <c r="E14" s="15">
        <f>D14*C14</f>
        <v>0.5</v>
      </c>
    </row>
    <row r="15" spans="1:5" ht="21.75" customHeight="1">
      <c r="A15" s="8">
        <v>13</v>
      </c>
      <c r="B15" s="8" t="s">
        <v>18</v>
      </c>
      <c r="C15" s="8">
        <v>0</v>
      </c>
      <c r="D15" s="14">
        <v>0.5</v>
      </c>
      <c r="E15" s="15">
        <f>D15*C15</f>
        <v>0</v>
      </c>
    </row>
    <row r="16" spans="1:5" ht="21.75" customHeight="1">
      <c r="A16" s="8">
        <v>14</v>
      </c>
      <c r="B16" s="8" t="s">
        <v>19</v>
      </c>
      <c r="C16" s="8">
        <v>1</v>
      </c>
      <c r="D16" s="14">
        <v>0.5</v>
      </c>
      <c r="E16" s="15">
        <f>D16*C16</f>
        <v>0.5</v>
      </c>
    </row>
    <row r="17" spans="1:5" ht="21.75" customHeight="1">
      <c r="A17" s="8">
        <v>15</v>
      </c>
      <c r="B17" s="8" t="s">
        <v>20</v>
      </c>
      <c r="C17" s="8">
        <v>0</v>
      </c>
      <c r="D17" s="14">
        <v>0.5</v>
      </c>
      <c r="E17" s="15">
        <f>D17*C17</f>
        <v>0</v>
      </c>
    </row>
    <row r="18" spans="1:5" ht="21.75" customHeight="1">
      <c r="A18" s="8">
        <v>16</v>
      </c>
      <c r="B18" s="8" t="s">
        <v>21</v>
      </c>
      <c r="C18" s="8">
        <v>0</v>
      </c>
      <c r="D18" s="14">
        <v>0.5</v>
      </c>
      <c r="E18" s="15">
        <f>D18*C18</f>
        <v>0</v>
      </c>
    </row>
    <row r="19" spans="1:5" ht="21.75" customHeight="1">
      <c r="A19" s="8">
        <v>17</v>
      </c>
      <c r="B19" s="8" t="s">
        <v>22</v>
      </c>
      <c r="C19" s="8">
        <v>1</v>
      </c>
      <c r="D19" s="14">
        <v>0.5</v>
      </c>
      <c r="E19" s="15">
        <f>D19*C19</f>
        <v>0.5</v>
      </c>
    </row>
    <row r="20" spans="1:5" ht="21.75" customHeight="1">
      <c r="A20" s="8">
        <v>18</v>
      </c>
      <c r="B20" s="8" t="s">
        <v>23</v>
      </c>
      <c r="C20" s="8">
        <v>0</v>
      </c>
      <c r="D20" s="14">
        <v>0.5</v>
      </c>
      <c r="E20" s="15">
        <f>D20*C20</f>
        <v>0</v>
      </c>
    </row>
    <row r="21" spans="1:5" ht="21.75" customHeight="1">
      <c r="A21" s="8">
        <v>19</v>
      </c>
      <c r="B21" s="8" t="s">
        <v>24</v>
      </c>
      <c r="C21" s="8">
        <v>0.5</v>
      </c>
      <c r="D21" s="14">
        <v>0.5</v>
      </c>
      <c r="E21" s="15">
        <f>D21*C21</f>
        <v>0.25</v>
      </c>
    </row>
  </sheetData>
  <sheetProtection selectLockedCells="1" selectUnlockedCells="1"/>
  <mergeCells count="1">
    <mergeCell ref="A1:E1"/>
  </mergeCells>
  <printOptions/>
  <pageMargins left="0.75" right="0.75" top="1" bottom="1" header="0.5118055555555555" footer="0.5118055555555555"/>
  <pageSetup horizontalDpi="300" verticalDpi="300" orientation="portrait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F31"/>
  <sheetViews>
    <sheetView zoomScale="87" zoomScaleNormal="87" workbookViewId="0" topLeftCell="A1">
      <selection activeCell="C9" sqref="C9"/>
    </sheetView>
  </sheetViews>
  <sheetFormatPr defaultColWidth="9.140625" defaultRowHeight="12.75"/>
  <cols>
    <col min="1" max="1" width="3.7109375" style="1" customWidth="1"/>
    <col min="2" max="2" width="29.140625" style="1" customWidth="1"/>
    <col min="3" max="3" width="15.421875" style="1" customWidth="1"/>
  </cols>
  <sheetData>
    <row r="1" spans="1:6" ht="95.25" customHeight="1">
      <c r="A1" s="4" t="s">
        <v>28</v>
      </c>
      <c r="B1" s="4"/>
      <c r="C1" s="4"/>
      <c r="D1" s="4"/>
      <c r="E1" s="4"/>
      <c r="F1" s="13"/>
    </row>
    <row r="2" spans="1:5" ht="12.75">
      <c r="A2" s="6" t="s">
        <v>1</v>
      </c>
      <c r="B2" s="6" t="s">
        <v>2</v>
      </c>
      <c r="C2" s="6" t="s">
        <v>29</v>
      </c>
      <c r="D2" s="7" t="s">
        <v>4</v>
      </c>
      <c r="E2" s="6" t="s">
        <v>30</v>
      </c>
    </row>
    <row r="3" spans="1:5" ht="12.75">
      <c r="A3" s="8">
        <v>1</v>
      </c>
      <c r="B3" s="8" t="s">
        <v>6</v>
      </c>
      <c r="C3" s="9">
        <v>0</v>
      </c>
      <c r="D3" s="10">
        <v>0.5</v>
      </c>
      <c r="E3" s="16">
        <f>D3*C3</f>
        <v>0</v>
      </c>
    </row>
    <row r="4" spans="1:5" ht="21.75" customHeight="1">
      <c r="A4" s="8">
        <v>2</v>
      </c>
      <c r="B4" s="8" t="s">
        <v>7</v>
      </c>
      <c r="C4" s="9">
        <v>0</v>
      </c>
      <c r="D4" s="10">
        <v>0.5</v>
      </c>
      <c r="E4" s="16">
        <f>D4*C4</f>
        <v>0</v>
      </c>
    </row>
    <row r="5" spans="1:5" ht="21.75" customHeight="1">
      <c r="A5" s="8">
        <v>3</v>
      </c>
      <c r="B5" s="8" t="s">
        <v>8</v>
      </c>
      <c r="C5" s="9">
        <v>0</v>
      </c>
      <c r="D5" s="10">
        <v>0.5</v>
      </c>
      <c r="E5" s="16">
        <f>D5*C5</f>
        <v>0</v>
      </c>
    </row>
    <row r="6" spans="1:5" ht="21.75" customHeight="1">
      <c r="A6" s="8">
        <v>4</v>
      </c>
      <c r="B6" s="8" t="s">
        <v>9</v>
      </c>
      <c r="C6" s="9">
        <v>1</v>
      </c>
      <c r="D6" s="10">
        <v>0.5</v>
      </c>
      <c r="E6" s="16">
        <f>D6*C6</f>
        <v>0.5</v>
      </c>
    </row>
    <row r="7" spans="1:5" ht="21.75" customHeight="1">
      <c r="A7" s="8">
        <v>5</v>
      </c>
      <c r="B7" s="8" t="s">
        <v>10</v>
      </c>
      <c r="C7" s="9">
        <v>1</v>
      </c>
      <c r="D7" s="10">
        <v>0.5</v>
      </c>
      <c r="E7" s="16">
        <f>D7*C7</f>
        <v>0.5</v>
      </c>
    </row>
    <row r="8" spans="1:5" ht="21.75" customHeight="1">
      <c r="A8" s="8">
        <v>6</v>
      </c>
      <c r="B8" s="8" t="s">
        <v>11</v>
      </c>
      <c r="C8" s="9">
        <v>0</v>
      </c>
      <c r="D8" s="10">
        <v>0.5</v>
      </c>
      <c r="E8" s="16">
        <f>D8*C8</f>
        <v>0</v>
      </c>
    </row>
    <row r="9" spans="1:5" ht="21.75" customHeight="1">
      <c r="A9" s="8">
        <v>7</v>
      </c>
      <c r="B9" s="8" t="s">
        <v>12</v>
      </c>
      <c r="C9" s="9">
        <v>0.5</v>
      </c>
      <c r="D9" s="10">
        <v>0.5</v>
      </c>
      <c r="E9" s="16">
        <f>D9*C9</f>
        <v>0.25</v>
      </c>
    </row>
    <row r="10" spans="1:5" ht="21.75" customHeight="1">
      <c r="A10" s="8">
        <v>8</v>
      </c>
      <c r="B10" s="8" t="s">
        <v>13</v>
      </c>
      <c r="C10" s="9">
        <v>0</v>
      </c>
      <c r="D10" s="10">
        <v>0.5</v>
      </c>
      <c r="E10" s="16">
        <f>D10*C10</f>
        <v>0</v>
      </c>
    </row>
    <row r="11" spans="1:5" ht="21.75" customHeight="1">
      <c r="A11" s="8">
        <v>9</v>
      </c>
      <c r="B11" s="8" t="s">
        <v>14</v>
      </c>
      <c r="C11" s="9">
        <v>0.5</v>
      </c>
      <c r="D11" s="10">
        <v>0.5</v>
      </c>
      <c r="E11" s="16">
        <f>D11*C11</f>
        <v>0.25</v>
      </c>
    </row>
    <row r="12" spans="1:5" ht="21.75" customHeight="1">
      <c r="A12" s="8">
        <v>10</v>
      </c>
      <c r="B12" s="8" t="s">
        <v>15</v>
      </c>
      <c r="C12" s="9">
        <v>0</v>
      </c>
      <c r="D12" s="10">
        <v>0.5</v>
      </c>
      <c r="E12" s="16">
        <f>D12*C12</f>
        <v>0</v>
      </c>
    </row>
    <row r="13" spans="1:5" ht="21.75" customHeight="1">
      <c r="A13" s="8">
        <v>11</v>
      </c>
      <c r="B13" s="8" t="s">
        <v>16</v>
      </c>
      <c r="C13" s="9">
        <v>0</v>
      </c>
      <c r="D13" s="10">
        <v>0.5</v>
      </c>
      <c r="E13" s="16">
        <f>D13*C13</f>
        <v>0</v>
      </c>
    </row>
    <row r="14" spans="1:5" ht="21.75" customHeight="1">
      <c r="A14" s="8">
        <v>12</v>
      </c>
      <c r="B14" s="8" t="s">
        <v>17</v>
      </c>
      <c r="C14" s="9">
        <v>1</v>
      </c>
      <c r="D14" s="10">
        <v>0.5</v>
      </c>
      <c r="E14" s="16">
        <f>D14*C14</f>
        <v>0.5</v>
      </c>
    </row>
    <row r="15" spans="1:5" ht="21.75" customHeight="1">
      <c r="A15" s="8">
        <v>13</v>
      </c>
      <c r="B15" s="8" t="s">
        <v>18</v>
      </c>
      <c r="C15" s="9">
        <v>1</v>
      </c>
      <c r="D15" s="10">
        <v>0.5</v>
      </c>
      <c r="E15" s="16">
        <f>D15*C15</f>
        <v>0.5</v>
      </c>
    </row>
    <row r="16" spans="1:5" ht="21.75" customHeight="1">
      <c r="A16" s="8">
        <v>14</v>
      </c>
      <c r="B16" s="8" t="s">
        <v>19</v>
      </c>
      <c r="C16" s="9">
        <v>1</v>
      </c>
      <c r="D16" s="10">
        <v>0.5</v>
      </c>
      <c r="E16" s="16">
        <f>D16*C16</f>
        <v>0.5</v>
      </c>
    </row>
    <row r="17" spans="1:5" ht="21.75" customHeight="1">
      <c r="A17" s="8">
        <v>15</v>
      </c>
      <c r="B17" s="8" t="s">
        <v>20</v>
      </c>
      <c r="C17" s="9">
        <v>0.5</v>
      </c>
      <c r="D17" s="10">
        <v>0.5</v>
      </c>
      <c r="E17" s="16">
        <f>D17*C17</f>
        <v>0.25</v>
      </c>
    </row>
    <row r="18" spans="1:5" ht="21.75" customHeight="1">
      <c r="A18" s="8">
        <v>16</v>
      </c>
      <c r="B18" s="8" t="s">
        <v>21</v>
      </c>
      <c r="C18" s="9">
        <v>0</v>
      </c>
      <c r="D18" s="10">
        <v>0.5</v>
      </c>
      <c r="E18" s="16">
        <f>D18*C18</f>
        <v>0</v>
      </c>
    </row>
    <row r="19" spans="1:5" ht="21.75" customHeight="1">
      <c r="A19" s="8">
        <v>17</v>
      </c>
      <c r="B19" s="8" t="s">
        <v>22</v>
      </c>
      <c r="C19" s="9">
        <v>1</v>
      </c>
      <c r="D19" s="10">
        <v>0.5</v>
      </c>
      <c r="E19" s="16">
        <f>D19*C19</f>
        <v>0.5</v>
      </c>
    </row>
    <row r="20" spans="1:5" ht="21.75" customHeight="1">
      <c r="A20" s="8">
        <v>18</v>
      </c>
      <c r="B20" s="8" t="s">
        <v>23</v>
      </c>
      <c r="C20" s="9">
        <v>0</v>
      </c>
      <c r="D20" s="10">
        <v>0.5</v>
      </c>
      <c r="E20" s="16">
        <f>D20*C20</f>
        <v>0</v>
      </c>
    </row>
    <row r="21" spans="1:5" ht="21.75" customHeight="1">
      <c r="A21" s="8">
        <v>19</v>
      </c>
      <c r="B21" s="8" t="s">
        <v>24</v>
      </c>
      <c r="C21" s="9">
        <v>1</v>
      </c>
      <c r="D21" s="10">
        <v>0.5</v>
      </c>
      <c r="E21" s="16">
        <f>D21*C21</f>
        <v>0.5</v>
      </c>
    </row>
    <row r="22" spans="3:5" ht="12.75">
      <c r="C22" s="2"/>
      <c r="D22" s="3"/>
      <c r="E22" s="3"/>
    </row>
    <row r="23" spans="3:5" ht="12.75">
      <c r="C23" s="2"/>
      <c r="D23" s="3"/>
      <c r="E23" s="3"/>
    </row>
    <row r="24" spans="3:5" ht="12.75">
      <c r="C24" s="2"/>
      <c r="D24" s="3"/>
      <c r="E24" s="3"/>
    </row>
    <row r="25" spans="3:5" ht="12.75">
      <c r="C25" s="2"/>
      <c r="D25" s="3"/>
      <c r="E25" s="3"/>
    </row>
    <row r="26" spans="3:5" ht="12.75">
      <c r="C26" s="2"/>
      <c r="D26" s="3"/>
      <c r="E26" s="3"/>
    </row>
    <row r="27" spans="3:5" ht="12.75">
      <c r="C27" s="2"/>
      <c r="D27" s="3"/>
      <c r="E27" s="3"/>
    </row>
    <row r="28" spans="3:5" ht="12.75">
      <c r="C28" s="2"/>
      <c r="D28" s="3"/>
      <c r="E28" s="3"/>
    </row>
    <row r="29" spans="3:5" ht="12.75">
      <c r="C29" s="2"/>
      <c r="D29" s="3"/>
      <c r="E29" s="3"/>
    </row>
    <row r="30" spans="3:5" ht="12.75">
      <c r="C30" s="2"/>
      <c r="D30" s="3"/>
      <c r="E30" s="3"/>
    </row>
    <row r="31" spans="3:5" ht="12.75">
      <c r="C31" s="2"/>
      <c r="D31" s="3"/>
      <c r="E31" s="3"/>
    </row>
  </sheetData>
  <sheetProtection selectLockedCells="1" selectUnlockedCells="1"/>
  <mergeCells count="1">
    <mergeCell ref="A1:E1"/>
  </mergeCells>
  <printOptions/>
  <pageMargins left="0.75" right="0.75" top="0.5902777777777778" bottom="1" header="0.5118055555555555" footer="0.511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G21"/>
  <sheetViews>
    <sheetView zoomScale="87" zoomScaleNormal="87" workbookViewId="0" topLeftCell="A1">
      <selection activeCell="G2" sqref="G2"/>
    </sheetView>
  </sheetViews>
  <sheetFormatPr defaultColWidth="9.140625" defaultRowHeight="12.75"/>
  <cols>
    <col min="1" max="1" width="3.7109375" style="1" customWidth="1"/>
    <col min="2" max="2" width="27.7109375" style="1" customWidth="1"/>
    <col min="3" max="3" width="17.8515625" style="2" customWidth="1"/>
    <col min="4" max="4" width="21.421875" style="3" customWidth="1"/>
    <col min="5" max="5" width="12.28125" style="0" customWidth="1"/>
    <col min="6" max="7" width="14.00390625" style="0" customWidth="1"/>
  </cols>
  <sheetData>
    <row r="1" spans="1:7" ht="47.25" customHeight="1">
      <c r="A1" s="4" t="s">
        <v>31</v>
      </c>
      <c r="B1" s="4"/>
      <c r="C1" s="4"/>
      <c r="D1" s="4"/>
      <c r="E1" s="4"/>
      <c r="F1" s="4"/>
      <c r="G1" s="4"/>
    </row>
    <row r="2" spans="1:7" s="19" customFormat="1" ht="121.5" customHeight="1">
      <c r="A2" s="6" t="s">
        <v>1</v>
      </c>
      <c r="B2" s="6" t="s">
        <v>2</v>
      </c>
      <c r="C2" s="17" t="s">
        <v>32</v>
      </c>
      <c r="D2" s="17" t="s">
        <v>33</v>
      </c>
      <c r="E2" s="17" t="s">
        <v>34</v>
      </c>
      <c r="F2" s="18" t="s">
        <v>4</v>
      </c>
      <c r="G2" s="17" t="s">
        <v>35</v>
      </c>
    </row>
    <row r="3" spans="1:7" ht="39.75" customHeight="1">
      <c r="A3" s="8">
        <v>1</v>
      </c>
      <c r="B3" s="8" t="s">
        <v>6</v>
      </c>
      <c r="C3" s="9">
        <v>0</v>
      </c>
      <c r="D3" s="20">
        <v>3942.66</v>
      </c>
      <c r="E3" s="21">
        <f>C3/D3</f>
        <v>0</v>
      </c>
      <c r="F3" s="10">
        <v>0.5</v>
      </c>
      <c r="G3" s="10">
        <v>0.5</v>
      </c>
    </row>
    <row r="4" spans="1:7" ht="34.5" customHeight="1">
      <c r="A4" s="8">
        <v>2</v>
      </c>
      <c r="B4" s="8" t="s">
        <v>7</v>
      </c>
      <c r="C4" s="9">
        <v>0</v>
      </c>
      <c r="D4" s="20">
        <v>3679.44</v>
      </c>
      <c r="E4" s="21">
        <f>C4/D4</f>
        <v>0</v>
      </c>
      <c r="F4" s="10">
        <v>0.5</v>
      </c>
      <c r="G4" s="10">
        <v>0.5</v>
      </c>
    </row>
    <row r="5" spans="1:7" ht="21.75" customHeight="1">
      <c r="A5" s="8">
        <v>3</v>
      </c>
      <c r="B5" s="8" t="s">
        <v>8</v>
      </c>
      <c r="C5" s="9">
        <v>0</v>
      </c>
      <c r="D5" s="20">
        <v>5305.45</v>
      </c>
      <c r="E5" s="21">
        <f>C5/D5</f>
        <v>0</v>
      </c>
      <c r="F5" s="10">
        <v>0.5</v>
      </c>
      <c r="G5" s="10">
        <v>0.5</v>
      </c>
    </row>
    <row r="6" spans="1:7" ht="21.75" customHeight="1">
      <c r="A6" s="8">
        <v>4</v>
      </c>
      <c r="B6" s="8" t="s">
        <v>9</v>
      </c>
      <c r="C6" s="9">
        <v>0</v>
      </c>
      <c r="D6" s="20">
        <v>9672.22</v>
      </c>
      <c r="E6" s="21">
        <f>C6/D6</f>
        <v>0</v>
      </c>
      <c r="F6" s="10">
        <v>0.5</v>
      </c>
      <c r="G6" s="10">
        <v>0.5</v>
      </c>
    </row>
    <row r="7" spans="1:7" ht="21.75" customHeight="1">
      <c r="A7" s="8">
        <v>5</v>
      </c>
      <c r="B7" s="8" t="s">
        <v>10</v>
      </c>
      <c r="C7" s="9">
        <v>0</v>
      </c>
      <c r="D7" s="20">
        <v>16690.49</v>
      </c>
      <c r="E7" s="21">
        <f>C7/D7</f>
        <v>0</v>
      </c>
      <c r="F7" s="10">
        <v>0.5</v>
      </c>
      <c r="G7" s="10">
        <v>0.5</v>
      </c>
    </row>
    <row r="8" spans="1:7" ht="21.75" customHeight="1">
      <c r="A8" s="8">
        <v>6</v>
      </c>
      <c r="B8" s="8" t="s">
        <v>11</v>
      </c>
      <c r="C8" s="9">
        <v>0</v>
      </c>
      <c r="D8" s="20">
        <v>3518.44</v>
      </c>
      <c r="E8" s="21">
        <f>C8/D8</f>
        <v>0</v>
      </c>
      <c r="F8" s="10">
        <v>0.5</v>
      </c>
      <c r="G8" s="10">
        <v>0.5</v>
      </c>
    </row>
    <row r="9" spans="1:7" ht="21.75" customHeight="1">
      <c r="A9" s="8">
        <v>7</v>
      </c>
      <c r="B9" s="8" t="s">
        <v>12</v>
      </c>
      <c r="C9" s="9">
        <v>0</v>
      </c>
      <c r="D9" s="20">
        <v>3635.26</v>
      </c>
      <c r="E9" s="21">
        <f>C9/D9</f>
        <v>0</v>
      </c>
      <c r="F9" s="10">
        <v>0.5</v>
      </c>
      <c r="G9" s="10">
        <v>0.5</v>
      </c>
    </row>
    <row r="10" spans="1:7" ht="21.75" customHeight="1">
      <c r="A10" s="8">
        <v>8</v>
      </c>
      <c r="B10" s="8" t="s">
        <v>13</v>
      </c>
      <c r="C10" s="9">
        <v>0</v>
      </c>
      <c r="D10" s="20">
        <v>3851.76</v>
      </c>
      <c r="E10" s="21">
        <f>C10/D10</f>
        <v>0</v>
      </c>
      <c r="F10" s="10">
        <v>0.5</v>
      </c>
      <c r="G10" s="10">
        <v>0.5</v>
      </c>
    </row>
    <row r="11" spans="1:7" ht="21.75" customHeight="1">
      <c r="A11" s="8">
        <v>9</v>
      </c>
      <c r="B11" s="8" t="s">
        <v>14</v>
      </c>
      <c r="C11" s="9">
        <v>0</v>
      </c>
      <c r="D11" s="20">
        <v>2823.27</v>
      </c>
      <c r="E11" s="21">
        <f>C11/D11</f>
        <v>0</v>
      </c>
      <c r="F11" s="10">
        <v>0.5</v>
      </c>
      <c r="G11" s="10">
        <v>0.5</v>
      </c>
    </row>
    <row r="12" spans="1:7" ht="21.75" customHeight="1">
      <c r="A12" s="8">
        <v>10</v>
      </c>
      <c r="B12" s="8" t="s">
        <v>15</v>
      </c>
      <c r="C12" s="9">
        <v>0</v>
      </c>
      <c r="D12" s="20">
        <v>6686.65</v>
      </c>
      <c r="E12" s="21">
        <f>C12/D12</f>
        <v>0</v>
      </c>
      <c r="F12" s="10">
        <v>0.5</v>
      </c>
      <c r="G12" s="10">
        <v>0.5</v>
      </c>
    </row>
    <row r="13" spans="1:7" ht="21.75" customHeight="1">
      <c r="A13" s="8">
        <v>11</v>
      </c>
      <c r="B13" s="8" t="s">
        <v>16</v>
      </c>
      <c r="C13" s="9">
        <v>0</v>
      </c>
      <c r="D13" s="20">
        <v>5458.54</v>
      </c>
      <c r="E13" s="21">
        <f>C13/D13</f>
        <v>0</v>
      </c>
      <c r="F13" s="10">
        <v>0.5</v>
      </c>
      <c r="G13" s="10">
        <v>0.5</v>
      </c>
    </row>
    <row r="14" spans="1:7" ht="21.75" customHeight="1">
      <c r="A14" s="8">
        <v>12</v>
      </c>
      <c r="B14" s="8" t="s">
        <v>17</v>
      </c>
      <c r="C14" s="9">
        <v>0</v>
      </c>
      <c r="D14" s="20">
        <v>3676.5</v>
      </c>
      <c r="E14" s="21">
        <f>C14/D14</f>
        <v>0</v>
      </c>
      <c r="F14" s="10">
        <v>0.5</v>
      </c>
      <c r="G14" s="10">
        <v>0.5</v>
      </c>
    </row>
    <row r="15" spans="1:7" ht="21.75" customHeight="1">
      <c r="A15" s="8">
        <v>13</v>
      </c>
      <c r="B15" s="8" t="s">
        <v>18</v>
      </c>
      <c r="C15" s="9">
        <v>0</v>
      </c>
      <c r="D15" s="20">
        <v>7357.89</v>
      </c>
      <c r="E15" s="21">
        <f>C15/D15</f>
        <v>0</v>
      </c>
      <c r="F15" s="10">
        <v>0.5</v>
      </c>
      <c r="G15" s="10">
        <v>0.5</v>
      </c>
    </row>
    <row r="16" spans="1:7" ht="21.75" customHeight="1">
      <c r="A16" s="8">
        <v>14</v>
      </c>
      <c r="B16" s="8" t="s">
        <v>19</v>
      </c>
      <c r="C16" s="9">
        <v>0</v>
      </c>
      <c r="D16" s="20">
        <v>4081.12</v>
      </c>
      <c r="E16" s="21">
        <f>C16/D16</f>
        <v>0</v>
      </c>
      <c r="F16" s="10">
        <v>0.5</v>
      </c>
      <c r="G16" s="10">
        <v>0.5</v>
      </c>
    </row>
    <row r="17" spans="1:7" ht="21.75" customHeight="1">
      <c r="A17" s="8">
        <v>15</v>
      </c>
      <c r="B17" s="8" t="s">
        <v>20</v>
      </c>
      <c r="C17" s="9">
        <v>0</v>
      </c>
      <c r="D17" s="20">
        <v>4856.87</v>
      </c>
      <c r="E17" s="21">
        <f>C17/D17</f>
        <v>0</v>
      </c>
      <c r="F17" s="10">
        <v>0.5</v>
      </c>
      <c r="G17" s="10">
        <v>0.5</v>
      </c>
    </row>
    <row r="18" spans="1:7" ht="21.75" customHeight="1">
      <c r="A18" s="8">
        <v>16</v>
      </c>
      <c r="B18" s="8" t="s">
        <v>21</v>
      </c>
      <c r="C18" s="9">
        <v>0</v>
      </c>
      <c r="D18" s="20">
        <v>35296.11</v>
      </c>
      <c r="E18" s="21">
        <f>C18/D18</f>
        <v>0</v>
      </c>
      <c r="F18" s="10">
        <v>0.5</v>
      </c>
      <c r="G18" s="10">
        <v>0.5</v>
      </c>
    </row>
    <row r="19" spans="1:7" ht="21.75" customHeight="1">
      <c r="A19" s="8">
        <v>17</v>
      </c>
      <c r="B19" s="8" t="s">
        <v>22</v>
      </c>
      <c r="C19" s="9">
        <v>0</v>
      </c>
      <c r="D19" s="20">
        <v>33508.36</v>
      </c>
      <c r="E19" s="21">
        <f>C19/D19</f>
        <v>0</v>
      </c>
      <c r="F19" s="10">
        <v>0.5</v>
      </c>
      <c r="G19" s="10">
        <v>0.5</v>
      </c>
    </row>
    <row r="20" spans="1:7" ht="21.75" customHeight="1">
      <c r="A20" s="8">
        <v>18</v>
      </c>
      <c r="B20" s="8" t="s">
        <v>23</v>
      </c>
      <c r="C20" s="9">
        <v>0</v>
      </c>
      <c r="D20" s="20">
        <v>52626.72</v>
      </c>
      <c r="E20" s="21">
        <f>C20/D20</f>
        <v>0</v>
      </c>
      <c r="F20" s="10">
        <v>0.5</v>
      </c>
      <c r="G20" s="10">
        <v>0.5</v>
      </c>
    </row>
    <row r="21" spans="1:7" ht="21.75" customHeight="1">
      <c r="A21" s="8">
        <v>19</v>
      </c>
      <c r="B21" s="8" t="s">
        <v>24</v>
      </c>
      <c r="C21" s="9">
        <v>0</v>
      </c>
      <c r="D21" s="20">
        <v>5800.02</v>
      </c>
      <c r="E21" s="21">
        <f>C21/D21</f>
        <v>0</v>
      </c>
      <c r="F21" s="10">
        <v>0.5</v>
      </c>
      <c r="G21" s="10">
        <v>0.5</v>
      </c>
    </row>
  </sheetData>
  <sheetProtection selectLockedCells="1" selectUnlockedCells="1"/>
  <mergeCells count="1">
    <mergeCell ref="A1:G1"/>
  </mergeCells>
  <printOptions/>
  <pageMargins left="0.75" right="0.75" top="1" bottom="1" header="0.5118055555555555" footer="0.5118055555555555"/>
  <pageSetup horizontalDpi="300" verticalDpi="300" orientation="portrait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H33"/>
  <sheetViews>
    <sheetView zoomScale="87" zoomScaleNormal="87" workbookViewId="0" topLeftCell="A1">
      <selection activeCell="G2" sqref="G2"/>
    </sheetView>
  </sheetViews>
  <sheetFormatPr defaultColWidth="9.140625" defaultRowHeight="12.75"/>
  <cols>
    <col min="1" max="1" width="3.7109375" style="22" customWidth="1"/>
    <col min="2" max="2" width="25.8515625" style="22" customWidth="1"/>
    <col min="3" max="3" width="16.28125" style="23" customWidth="1"/>
    <col min="4" max="4" width="20.28125" style="24" customWidth="1"/>
    <col min="5" max="5" width="13.00390625" style="24" customWidth="1"/>
    <col min="6" max="6" width="11.421875" style="25" customWidth="1"/>
    <col min="7" max="7" width="13.7109375" style="25" customWidth="1"/>
    <col min="8" max="16384" width="9.140625" style="25" customWidth="1"/>
  </cols>
  <sheetData>
    <row r="1" spans="1:7" ht="41.25" customHeight="1">
      <c r="A1" s="26" t="s">
        <v>36</v>
      </c>
      <c r="B1" s="26"/>
      <c r="C1" s="26"/>
      <c r="D1" s="26"/>
      <c r="E1" s="26"/>
      <c r="F1" s="26"/>
      <c r="G1" s="26"/>
    </row>
    <row r="2" spans="1:7" s="22" customFormat="1" ht="120" customHeight="1">
      <c r="A2" s="27"/>
      <c r="B2" s="27"/>
      <c r="C2" s="27" t="s">
        <v>37</v>
      </c>
      <c r="D2" s="27" t="s">
        <v>33</v>
      </c>
      <c r="E2" s="27" t="s">
        <v>38</v>
      </c>
      <c r="F2" s="28" t="s">
        <v>4</v>
      </c>
      <c r="G2" s="29" t="s">
        <v>39</v>
      </c>
    </row>
    <row r="3" spans="1:8" ht="33" customHeight="1">
      <c r="A3" s="30">
        <v>1</v>
      </c>
      <c r="B3" s="30" t="s">
        <v>6</v>
      </c>
      <c r="C3" s="31">
        <v>0</v>
      </c>
      <c r="D3" s="20">
        <v>3942.66</v>
      </c>
      <c r="E3" s="32">
        <f>C3/D3</f>
        <v>0</v>
      </c>
      <c r="F3" s="33">
        <v>0.5</v>
      </c>
      <c r="G3" s="34">
        <v>0.5</v>
      </c>
      <c r="H3" s="22"/>
    </row>
    <row r="4" spans="1:8" ht="33" customHeight="1">
      <c r="A4" s="30">
        <v>2</v>
      </c>
      <c r="B4" s="30" t="s">
        <v>7</v>
      </c>
      <c r="C4" s="31">
        <v>0</v>
      </c>
      <c r="D4" s="20">
        <v>3679.44</v>
      </c>
      <c r="E4" s="32">
        <f>C4/D4</f>
        <v>0</v>
      </c>
      <c r="F4" s="33">
        <v>0.5</v>
      </c>
      <c r="G4" s="34">
        <v>0.5</v>
      </c>
      <c r="H4" s="22"/>
    </row>
    <row r="5" spans="1:8" ht="33" customHeight="1">
      <c r="A5" s="30">
        <v>3</v>
      </c>
      <c r="B5" s="30" t="s">
        <v>8</v>
      </c>
      <c r="C5" s="31">
        <v>0</v>
      </c>
      <c r="D5" s="20">
        <v>5305.45</v>
      </c>
      <c r="E5" s="32">
        <f>C5/D5</f>
        <v>0</v>
      </c>
      <c r="F5" s="33">
        <v>0.5</v>
      </c>
      <c r="G5" s="34">
        <v>0.5</v>
      </c>
      <c r="H5" s="22"/>
    </row>
    <row r="6" spans="1:8" ht="33" customHeight="1">
      <c r="A6" s="30">
        <v>4</v>
      </c>
      <c r="B6" s="30" t="s">
        <v>9</v>
      </c>
      <c r="C6" s="31">
        <v>0</v>
      </c>
      <c r="D6" s="20">
        <v>9672.22</v>
      </c>
      <c r="E6" s="32">
        <f>C6/D6</f>
        <v>0</v>
      </c>
      <c r="F6" s="33">
        <v>0.5</v>
      </c>
      <c r="G6" s="34">
        <v>0.5</v>
      </c>
      <c r="H6" s="22"/>
    </row>
    <row r="7" spans="1:8" ht="33" customHeight="1">
      <c r="A7" s="30">
        <v>5</v>
      </c>
      <c r="B7" s="30" t="s">
        <v>10</v>
      </c>
      <c r="C7" s="31">
        <v>0</v>
      </c>
      <c r="D7" s="20">
        <v>16690.49</v>
      </c>
      <c r="E7" s="32">
        <f>C7/D7</f>
        <v>0</v>
      </c>
      <c r="F7" s="33">
        <v>0.5</v>
      </c>
      <c r="G7" s="34">
        <v>0.5</v>
      </c>
      <c r="H7" s="22"/>
    </row>
    <row r="8" spans="1:8" ht="33" customHeight="1">
      <c r="A8" s="30">
        <v>6</v>
      </c>
      <c r="B8" s="30" t="s">
        <v>11</v>
      </c>
      <c r="C8" s="31">
        <v>0</v>
      </c>
      <c r="D8" s="20">
        <v>3518.44</v>
      </c>
      <c r="E8" s="32">
        <f>C8/D8</f>
        <v>0</v>
      </c>
      <c r="F8" s="33">
        <v>0.5</v>
      </c>
      <c r="G8" s="34">
        <v>0.5</v>
      </c>
      <c r="H8" s="22"/>
    </row>
    <row r="9" spans="1:8" ht="33" customHeight="1">
      <c r="A9" s="30">
        <v>7</v>
      </c>
      <c r="B9" s="30" t="s">
        <v>12</v>
      </c>
      <c r="C9" s="31">
        <v>0</v>
      </c>
      <c r="D9" s="20">
        <v>3635.26</v>
      </c>
      <c r="E9" s="32">
        <f>C9/D9</f>
        <v>0</v>
      </c>
      <c r="F9" s="33">
        <v>0.5</v>
      </c>
      <c r="G9" s="34">
        <v>0.5</v>
      </c>
      <c r="H9" s="22"/>
    </row>
    <row r="10" spans="1:8" ht="33" customHeight="1">
      <c r="A10" s="30">
        <v>8</v>
      </c>
      <c r="B10" s="30" t="s">
        <v>13</v>
      </c>
      <c r="C10" s="31">
        <v>0</v>
      </c>
      <c r="D10" s="20">
        <v>3851.76</v>
      </c>
      <c r="E10" s="32">
        <f>C10/D10</f>
        <v>0</v>
      </c>
      <c r="F10" s="33">
        <v>0.5</v>
      </c>
      <c r="G10" s="34">
        <v>0.5</v>
      </c>
      <c r="H10" s="22"/>
    </row>
    <row r="11" spans="1:8" ht="33" customHeight="1">
      <c r="A11" s="30">
        <v>9</v>
      </c>
      <c r="B11" s="30" t="s">
        <v>14</v>
      </c>
      <c r="C11" s="31">
        <v>0</v>
      </c>
      <c r="D11" s="20">
        <v>2823.27</v>
      </c>
      <c r="E11" s="32">
        <f>C11/D11</f>
        <v>0</v>
      </c>
      <c r="F11" s="33">
        <v>0.5</v>
      </c>
      <c r="G11" s="34">
        <v>0.5</v>
      </c>
      <c r="H11" s="22"/>
    </row>
    <row r="12" spans="1:8" ht="33" customHeight="1">
      <c r="A12" s="30">
        <v>10</v>
      </c>
      <c r="B12" s="30" t="s">
        <v>15</v>
      </c>
      <c r="C12" s="31">
        <v>0</v>
      </c>
      <c r="D12" s="20">
        <v>6686.65</v>
      </c>
      <c r="E12" s="32">
        <f>C12/D12</f>
        <v>0</v>
      </c>
      <c r="F12" s="33">
        <v>0.5</v>
      </c>
      <c r="G12" s="34">
        <v>0.5</v>
      </c>
      <c r="H12" s="22"/>
    </row>
    <row r="13" spans="1:8" ht="33" customHeight="1">
      <c r="A13" s="30">
        <v>11</v>
      </c>
      <c r="B13" s="30" t="s">
        <v>16</v>
      </c>
      <c r="C13" s="31">
        <v>0</v>
      </c>
      <c r="D13" s="20">
        <v>5458.54</v>
      </c>
      <c r="E13" s="32">
        <f>C13/D13</f>
        <v>0</v>
      </c>
      <c r="F13" s="33">
        <v>0.5</v>
      </c>
      <c r="G13" s="34">
        <v>0.5</v>
      </c>
      <c r="H13" s="22"/>
    </row>
    <row r="14" spans="1:8" ht="33" customHeight="1">
      <c r="A14" s="30">
        <v>12</v>
      </c>
      <c r="B14" s="30" t="s">
        <v>17</v>
      </c>
      <c r="C14" s="31">
        <v>0</v>
      </c>
      <c r="D14" s="20">
        <v>3676.5</v>
      </c>
      <c r="E14" s="32">
        <f>C14/D14</f>
        <v>0</v>
      </c>
      <c r="F14" s="33">
        <v>0.5</v>
      </c>
      <c r="G14" s="34">
        <v>0.5</v>
      </c>
      <c r="H14" s="22"/>
    </row>
    <row r="15" spans="1:8" ht="33" customHeight="1">
      <c r="A15" s="30">
        <v>13</v>
      </c>
      <c r="B15" s="30" t="s">
        <v>18</v>
      </c>
      <c r="C15" s="31">
        <v>0</v>
      </c>
      <c r="D15" s="20">
        <v>7357.89</v>
      </c>
      <c r="E15" s="32">
        <f>C15/D15</f>
        <v>0</v>
      </c>
      <c r="F15" s="33">
        <v>0.5</v>
      </c>
      <c r="G15" s="34">
        <v>0.5</v>
      </c>
      <c r="H15" s="22"/>
    </row>
    <row r="16" spans="1:8" ht="33" customHeight="1">
      <c r="A16" s="30">
        <v>14</v>
      </c>
      <c r="B16" s="30" t="s">
        <v>19</v>
      </c>
      <c r="C16" s="31">
        <v>0</v>
      </c>
      <c r="D16" s="20">
        <v>4081.12</v>
      </c>
      <c r="E16" s="32">
        <f>C16/D16</f>
        <v>0</v>
      </c>
      <c r="F16" s="33">
        <v>0.5</v>
      </c>
      <c r="G16" s="34">
        <v>0.5</v>
      </c>
      <c r="H16" s="22"/>
    </row>
    <row r="17" spans="1:8" ht="33" customHeight="1">
      <c r="A17" s="30">
        <v>15</v>
      </c>
      <c r="B17" s="30" t="s">
        <v>20</v>
      </c>
      <c r="C17" s="31">
        <v>0</v>
      </c>
      <c r="D17" s="20">
        <v>4856.87</v>
      </c>
      <c r="E17" s="32">
        <f>C17/D17</f>
        <v>0</v>
      </c>
      <c r="F17" s="33">
        <v>0.5</v>
      </c>
      <c r="G17" s="34">
        <v>0.5</v>
      </c>
      <c r="H17" s="22"/>
    </row>
    <row r="18" spans="1:8" ht="33" customHeight="1">
      <c r="A18" s="30">
        <v>16</v>
      </c>
      <c r="B18" s="30" t="s">
        <v>21</v>
      </c>
      <c r="C18" s="31">
        <v>0</v>
      </c>
      <c r="D18" s="20">
        <v>35296.11</v>
      </c>
      <c r="E18" s="32">
        <f>C18/D18</f>
        <v>0</v>
      </c>
      <c r="F18" s="33">
        <v>0.5</v>
      </c>
      <c r="G18" s="34">
        <v>0.5</v>
      </c>
      <c r="H18" s="22"/>
    </row>
    <row r="19" spans="1:8" ht="33" customHeight="1">
      <c r="A19" s="30">
        <v>17</v>
      </c>
      <c r="B19" s="30" t="s">
        <v>22</v>
      </c>
      <c r="C19" s="31">
        <v>0</v>
      </c>
      <c r="D19" s="20">
        <v>33508.36</v>
      </c>
      <c r="E19" s="32">
        <f>C19/D19</f>
        <v>0</v>
      </c>
      <c r="F19" s="33">
        <v>0.5</v>
      </c>
      <c r="G19" s="34">
        <v>0.5</v>
      </c>
      <c r="H19" s="22"/>
    </row>
    <row r="20" spans="1:8" ht="33" customHeight="1">
      <c r="A20" s="30">
        <v>18</v>
      </c>
      <c r="B20" s="30" t="s">
        <v>23</v>
      </c>
      <c r="C20" s="31">
        <v>0</v>
      </c>
      <c r="D20" s="20">
        <v>52626.72</v>
      </c>
      <c r="E20" s="32">
        <f>C20/D20</f>
        <v>0</v>
      </c>
      <c r="F20" s="33">
        <v>0.5</v>
      </c>
      <c r="G20" s="34">
        <v>0.5</v>
      </c>
      <c r="H20" s="22"/>
    </row>
    <row r="21" spans="1:8" ht="33" customHeight="1">
      <c r="A21" s="30">
        <v>19</v>
      </c>
      <c r="B21" s="30" t="s">
        <v>24</v>
      </c>
      <c r="C21" s="31">
        <v>0</v>
      </c>
      <c r="D21" s="20">
        <v>5800.02</v>
      </c>
      <c r="E21" s="32">
        <f>C21/D21</f>
        <v>0</v>
      </c>
      <c r="F21" s="33">
        <v>0.5</v>
      </c>
      <c r="G21" s="34">
        <v>0.5</v>
      </c>
      <c r="H21" s="22"/>
    </row>
    <row r="22" spans="6:8" ht="12.75">
      <c r="F22" s="22"/>
      <c r="G22" s="22"/>
      <c r="H22" s="22"/>
    </row>
    <row r="23" spans="6:8" ht="12.75">
      <c r="F23" s="22"/>
      <c r="G23" s="22"/>
      <c r="H23" s="22"/>
    </row>
    <row r="24" spans="6:8" ht="12.75">
      <c r="F24" s="22"/>
      <c r="G24" s="22"/>
      <c r="H24" s="22"/>
    </row>
    <row r="25" spans="6:8" ht="12.75">
      <c r="F25" s="22"/>
      <c r="G25" s="22"/>
      <c r="H25" s="22"/>
    </row>
    <row r="26" spans="6:8" ht="12.75">
      <c r="F26" s="22"/>
      <c r="G26" s="22"/>
      <c r="H26" s="22"/>
    </row>
    <row r="27" spans="6:8" ht="12.75">
      <c r="F27" s="22"/>
      <c r="G27" s="22"/>
      <c r="H27" s="22"/>
    </row>
    <row r="28" spans="6:8" ht="12.75">
      <c r="F28" s="22"/>
      <c r="G28" s="22"/>
      <c r="H28" s="22"/>
    </row>
    <row r="29" spans="6:8" ht="12.75">
      <c r="F29" s="22"/>
      <c r="G29" s="22"/>
      <c r="H29" s="22"/>
    </row>
    <row r="30" spans="6:8" ht="12.75">
      <c r="F30" s="22"/>
      <c r="G30" s="22"/>
      <c r="H30" s="22"/>
    </row>
    <row r="31" spans="6:8" ht="12.75">
      <c r="F31" s="22"/>
      <c r="G31" s="22"/>
      <c r="H31" s="22"/>
    </row>
    <row r="32" spans="6:8" ht="12.75">
      <c r="F32" s="22"/>
      <c r="G32" s="22"/>
      <c r="H32" s="22"/>
    </row>
    <row r="33" spans="6:8" ht="12.75">
      <c r="F33" s="22"/>
      <c r="G33" s="22"/>
      <c r="H33" s="22"/>
    </row>
  </sheetData>
  <sheetProtection selectLockedCells="1" selectUnlockedCells="1"/>
  <mergeCells count="1">
    <mergeCell ref="A1:G1"/>
  </mergeCells>
  <printOptions/>
  <pageMargins left="0.75" right="0.25972222222222224" top="1" bottom="1" header="0.5118055555555555" footer="0.5118055555555555"/>
  <pageSetup horizontalDpi="300" verticalDpi="3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1:K33"/>
  <sheetViews>
    <sheetView zoomScale="87" zoomScaleNormal="87" workbookViewId="0" topLeftCell="A1">
      <selection activeCell="I2" sqref="I2"/>
    </sheetView>
  </sheetViews>
  <sheetFormatPr defaultColWidth="9.140625" defaultRowHeight="12.75"/>
  <cols>
    <col min="1" max="1" width="3.7109375" style="22" customWidth="1"/>
    <col min="2" max="2" width="25.8515625" style="22" customWidth="1"/>
    <col min="3" max="3" width="14.7109375" style="23" customWidth="1"/>
    <col min="4" max="4" width="16.00390625" style="24" customWidth="1"/>
    <col min="5" max="5" width="13.00390625" style="24" customWidth="1"/>
    <col min="6" max="7" width="11.421875" style="24" customWidth="1"/>
    <col min="8" max="8" width="14.00390625" style="24" customWidth="1"/>
    <col min="9" max="9" width="11.421875" style="24" customWidth="1"/>
    <col min="10" max="10" width="13.7109375" style="25" customWidth="1"/>
    <col min="11" max="255" width="9.140625" style="25" customWidth="1"/>
    <col min="256" max="16384" width="11.57421875" style="0" customWidth="1"/>
  </cols>
  <sheetData>
    <row r="1" spans="1:10" ht="41.25" customHeight="1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22" customFormat="1" ht="87" customHeight="1">
      <c r="A2" s="30"/>
      <c r="B2" s="27" t="s">
        <v>41</v>
      </c>
      <c r="C2" s="27" t="s">
        <v>42</v>
      </c>
      <c r="D2" s="27" t="s">
        <v>43</v>
      </c>
      <c r="E2" s="27" t="s">
        <v>44</v>
      </c>
      <c r="F2" s="27" t="s">
        <v>45</v>
      </c>
      <c r="G2" s="27" t="s">
        <v>46</v>
      </c>
      <c r="H2" s="27" t="s">
        <v>47</v>
      </c>
      <c r="I2" s="27" t="s">
        <v>48</v>
      </c>
      <c r="J2" s="29" t="s">
        <v>49</v>
      </c>
    </row>
    <row r="3" spans="1:11" ht="33" customHeight="1">
      <c r="A3" s="30">
        <v>1</v>
      </c>
      <c r="B3" s="30" t="s">
        <v>6</v>
      </c>
      <c r="C3" s="35">
        <v>955</v>
      </c>
      <c r="D3" s="36">
        <v>776</v>
      </c>
      <c r="E3" s="37">
        <f>SUM(D3/C3)*100</f>
        <v>81.2565445026178</v>
      </c>
      <c r="F3" s="36">
        <v>0</v>
      </c>
      <c r="G3" s="36">
        <v>476</v>
      </c>
      <c r="H3" s="38">
        <f>G3/C3*100</f>
        <v>49.84293193717277</v>
      </c>
      <c r="I3" s="39">
        <v>1</v>
      </c>
      <c r="J3" s="34">
        <f>SUM(F3+I3)</f>
        <v>1</v>
      </c>
      <c r="K3" s="22"/>
    </row>
    <row r="4" spans="1:11" ht="33" customHeight="1">
      <c r="A4" s="30">
        <v>2</v>
      </c>
      <c r="B4" s="30" t="s">
        <v>7</v>
      </c>
      <c r="C4" s="35">
        <v>384</v>
      </c>
      <c r="D4" s="36">
        <v>428</v>
      </c>
      <c r="E4" s="37">
        <f>SUM(D4/C4)*100</f>
        <v>111.45833333333333</v>
      </c>
      <c r="F4" s="36">
        <v>1</v>
      </c>
      <c r="G4" s="36">
        <v>355</v>
      </c>
      <c r="H4" s="38">
        <f>G4/C4*100</f>
        <v>92.44791666666666</v>
      </c>
      <c r="I4" s="39">
        <v>0</v>
      </c>
      <c r="J4" s="34">
        <f>SUM(F4+I4)</f>
        <v>1</v>
      </c>
      <c r="K4" s="22"/>
    </row>
    <row r="5" spans="1:11" ht="33" customHeight="1">
      <c r="A5" s="30">
        <v>3</v>
      </c>
      <c r="B5" s="30" t="s">
        <v>8</v>
      </c>
      <c r="C5" s="35">
        <v>954</v>
      </c>
      <c r="D5" s="36">
        <v>897</v>
      </c>
      <c r="E5" s="37">
        <f>SUM(D5/C5)*100</f>
        <v>94.0251572327044</v>
      </c>
      <c r="F5" s="36">
        <v>1</v>
      </c>
      <c r="G5" s="36">
        <v>761</v>
      </c>
      <c r="H5" s="38">
        <f>G5/C5*100</f>
        <v>79.76939203354297</v>
      </c>
      <c r="I5" s="39">
        <v>0</v>
      </c>
      <c r="J5" s="34">
        <f>SUM(F5+I5)</f>
        <v>1</v>
      </c>
      <c r="K5" s="22"/>
    </row>
    <row r="6" spans="1:11" ht="33" customHeight="1">
      <c r="A6" s="30">
        <v>4</v>
      </c>
      <c r="B6" s="30" t="s">
        <v>9</v>
      </c>
      <c r="C6" s="35">
        <v>1875</v>
      </c>
      <c r="D6" s="36">
        <v>2190</v>
      </c>
      <c r="E6" s="37">
        <f>SUM(D6/C6)*100</f>
        <v>116.8</v>
      </c>
      <c r="F6" s="36">
        <v>1</v>
      </c>
      <c r="G6" s="36">
        <v>3457</v>
      </c>
      <c r="H6" s="38">
        <f>G6/C6*100</f>
        <v>184.37333333333333</v>
      </c>
      <c r="I6" s="39">
        <v>0</v>
      </c>
      <c r="J6" s="34">
        <f>SUM(F6+I6)</f>
        <v>1</v>
      </c>
      <c r="K6" s="22"/>
    </row>
    <row r="7" spans="1:11" ht="33" customHeight="1">
      <c r="A7" s="30">
        <v>5</v>
      </c>
      <c r="B7" s="30" t="s">
        <v>10</v>
      </c>
      <c r="C7" s="35">
        <v>3454</v>
      </c>
      <c r="D7" s="36">
        <v>3247</v>
      </c>
      <c r="E7" s="37">
        <f>SUM(D7/C7)*100</f>
        <v>94.0069484655472</v>
      </c>
      <c r="F7" s="36">
        <v>1</v>
      </c>
      <c r="G7" s="36">
        <v>1936</v>
      </c>
      <c r="H7" s="38">
        <f>G7/C7*100</f>
        <v>56.05095541401274</v>
      </c>
      <c r="I7" s="39">
        <v>0.5</v>
      </c>
      <c r="J7" s="34">
        <f>SUM(F7+I7)</f>
        <v>1.5</v>
      </c>
      <c r="K7" s="22"/>
    </row>
    <row r="8" spans="1:11" ht="33" customHeight="1">
      <c r="A8" s="30">
        <v>6</v>
      </c>
      <c r="B8" s="30" t="s">
        <v>11</v>
      </c>
      <c r="C8" s="35">
        <v>481</v>
      </c>
      <c r="D8" s="36">
        <v>499</v>
      </c>
      <c r="E8" s="37">
        <f>SUM(D8/C8)*100</f>
        <v>103.74220374220373</v>
      </c>
      <c r="F8" s="36">
        <v>1</v>
      </c>
      <c r="G8" s="36">
        <v>230</v>
      </c>
      <c r="H8" s="38">
        <f>G8/C8*100</f>
        <v>47.81704781704782</v>
      </c>
      <c r="I8" s="39">
        <v>1</v>
      </c>
      <c r="J8" s="34">
        <f>SUM(F8+I8)</f>
        <v>2</v>
      </c>
      <c r="K8" s="22"/>
    </row>
    <row r="9" spans="1:11" ht="33" customHeight="1">
      <c r="A9" s="30">
        <v>7</v>
      </c>
      <c r="B9" s="30" t="s">
        <v>12</v>
      </c>
      <c r="C9" s="35">
        <v>261</v>
      </c>
      <c r="D9" s="36">
        <v>225</v>
      </c>
      <c r="E9" s="37">
        <f>SUM(D9/C9)*100</f>
        <v>86.20689655172413</v>
      </c>
      <c r="F9" s="36">
        <v>1</v>
      </c>
      <c r="G9" s="36">
        <v>181</v>
      </c>
      <c r="H9" s="38">
        <f>G9/C9*100</f>
        <v>69.34865900383141</v>
      </c>
      <c r="I9" s="39">
        <v>0.5</v>
      </c>
      <c r="J9" s="34">
        <f>SUM(F9+I9)</f>
        <v>1.5</v>
      </c>
      <c r="K9" s="22"/>
    </row>
    <row r="10" spans="1:11" ht="33" customHeight="1">
      <c r="A10" s="30">
        <v>8</v>
      </c>
      <c r="B10" s="30" t="s">
        <v>13</v>
      </c>
      <c r="C10" s="35">
        <v>828</v>
      </c>
      <c r="D10" s="36">
        <v>775</v>
      </c>
      <c r="E10" s="37">
        <f>SUM(D10/C10)*100</f>
        <v>93.59903381642512</v>
      </c>
      <c r="F10" s="36">
        <v>1</v>
      </c>
      <c r="G10" s="36">
        <v>814</v>
      </c>
      <c r="H10" s="38">
        <f>G10/C10*100</f>
        <v>98.30917874396135</v>
      </c>
      <c r="I10" s="39">
        <v>0</v>
      </c>
      <c r="J10" s="34">
        <f>SUM(F10+I10)</f>
        <v>1</v>
      </c>
      <c r="K10" s="22"/>
    </row>
    <row r="11" spans="1:11" ht="33" customHeight="1">
      <c r="A11" s="30">
        <v>9</v>
      </c>
      <c r="B11" s="30" t="s">
        <v>14</v>
      </c>
      <c r="C11" s="35">
        <v>348</v>
      </c>
      <c r="D11" s="36">
        <v>307</v>
      </c>
      <c r="E11" s="37">
        <f>SUM(D11/C11)*100</f>
        <v>88.2183908045977</v>
      </c>
      <c r="F11" s="36">
        <v>1</v>
      </c>
      <c r="G11" s="36">
        <v>239</v>
      </c>
      <c r="H11" s="38">
        <f>G11/C11*100</f>
        <v>68.67816091954023</v>
      </c>
      <c r="I11" s="39">
        <v>0.5</v>
      </c>
      <c r="J11" s="34">
        <f>SUM(F11+I11)</f>
        <v>1.5</v>
      </c>
      <c r="K11" s="22"/>
    </row>
    <row r="12" spans="1:11" ht="33" customHeight="1">
      <c r="A12" s="30">
        <v>10</v>
      </c>
      <c r="B12" s="30" t="s">
        <v>15</v>
      </c>
      <c r="C12" s="35">
        <v>1347</v>
      </c>
      <c r="D12" s="36">
        <v>986</v>
      </c>
      <c r="E12" s="37">
        <f>SUM(D12/C12)*100</f>
        <v>73.19970304380104</v>
      </c>
      <c r="F12" s="36">
        <v>0</v>
      </c>
      <c r="G12" s="36">
        <v>1222</v>
      </c>
      <c r="H12" s="38">
        <f>G12/C12*100</f>
        <v>90.72011878247959</v>
      </c>
      <c r="I12" s="39">
        <v>0</v>
      </c>
      <c r="J12" s="34">
        <f>SUM(F12+I12)</f>
        <v>0</v>
      </c>
      <c r="K12" s="22"/>
    </row>
    <row r="13" spans="1:11" ht="33" customHeight="1">
      <c r="A13" s="30">
        <v>11</v>
      </c>
      <c r="B13" s="30" t="s">
        <v>16</v>
      </c>
      <c r="C13" s="35">
        <v>416</v>
      </c>
      <c r="D13" s="36">
        <v>271</v>
      </c>
      <c r="E13" s="37">
        <f>SUM(D13/C13)*100</f>
        <v>65.14423076923077</v>
      </c>
      <c r="F13" s="36">
        <v>0</v>
      </c>
      <c r="G13" s="36">
        <v>413</v>
      </c>
      <c r="H13" s="38">
        <f>G13/C13*100</f>
        <v>99.27884615384616</v>
      </c>
      <c r="I13" s="39">
        <v>0</v>
      </c>
      <c r="J13" s="34">
        <f>SUM(F13+I13)</f>
        <v>0</v>
      </c>
      <c r="K13" s="22"/>
    </row>
    <row r="14" spans="1:11" ht="33" customHeight="1">
      <c r="A14" s="30">
        <v>12</v>
      </c>
      <c r="B14" s="30" t="s">
        <v>17</v>
      </c>
      <c r="C14" s="35">
        <v>766</v>
      </c>
      <c r="D14" s="36">
        <v>663</v>
      </c>
      <c r="E14" s="37">
        <f>SUM(D14/C14)*100</f>
        <v>86.55352480417756</v>
      </c>
      <c r="F14" s="36">
        <v>1</v>
      </c>
      <c r="G14" s="36">
        <v>582</v>
      </c>
      <c r="H14" s="38">
        <f>G14/C14*100</f>
        <v>75.97911227154047</v>
      </c>
      <c r="I14" s="39">
        <v>0</v>
      </c>
      <c r="J14" s="34">
        <f>SUM(F14+I14)</f>
        <v>1</v>
      </c>
      <c r="K14" s="22"/>
    </row>
    <row r="15" spans="1:11" ht="33" customHeight="1">
      <c r="A15" s="30">
        <v>13</v>
      </c>
      <c r="B15" s="30" t="s">
        <v>18</v>
      </c>
      <c r="C15" s="35">
        <v>3270</v>
      </c>
      <c r="D15" s="36">
        <v>3221</v>
      </c>
      <c r="E15" s="37">
        <f>SUM(D15/C15)*100</f>
        <v>98.50152905198777</v>
      </c>
      <c r="F15" s="36">
        <v>1</v>
      </c>
      <c r="G15" s="36">
        <v>2853</v>
      </c>
      <c r="H15" s="38">
        <f>G15/C15*100</f>
        <v>87.24770642201834</v>
      </c>
      <c r="I15" s="39">
        <v>0</v>
      </c>
      <c r="J15" s="34">
        <f>SUM(F15+I15)</f>
        <v>1</v>
      </c>
      <c r="K15" s="22"/>
    </row>
    <row r="16" spans="1:11" ht="33" customHeight="1">
      <c r="A16" s="30">
        <v>14</v>
      </c>
      <c r="B16" s="30" t="s">
        <v>19</v>
      </c>
      <c r="C16" s="35">
        <v>403</v>
      </c>
      <c r="D16" s="36">
        <v>353</v>
      </c>
      <c r="E16" s="37">
        <f>SUM(D16/C16)*100</f>
        <v>87.59305210918114</v>
      </c>
      <c r="F16" s="36">
        <v>1</v>
      </c>
      <c r="G16" s="36">
        <v>185</v>
      </c>
      <c r="H16" s="38">
        <f>G16/C16*100</f>
        <v>45.90570719602978</v>
      </c>
      <c r="I16" s="39">
        <v>1</v>
      </c>
      <c r="J16" s="34">
        <f>SUM(F16+I16)</f>
        <v>2</v>
      </c>
      <c r="K16" s="22"/>
    </row>
    <row r="17" spans="1:11" ht="33" customHeight="1">
      <c r="A17" s="30">
        <v>15</v>
      </c>
      <c r="B17" s="30" t="s">
        <v>20</v>
      </c>
      <c r="C17" s="35">
        <v>502</v>
      </c>
      <c r="D17" s="36">
        <v>420</v>
      </c>
      <c r="E17" s="37">
        <f>SUM(D17/C17)*100</f>
        <v>83.66533864541833</v>
      </c>
      <c r="F17" s="36">
        <v>1</v>
      </c>
      <c r="G17" s="36">
        <v>289</v>
      </c>
      <c r="H17" s="38">
        <f>G17/C17*100</f>
        <v>57.56972111553785</v>
      </c>
      <c r="I17" s="39">
        <v>0.5</v>
      </c>
      <c r="J17" s="34">
        <f>SUM(F17+I17)</f>
        <v>1.5</v>
      </c>
      <c r="K17" s="22"/>
    </row>
    <row r="18" spans="1:11" ht="33" customHeight="1">
      <c r="A18" s="30">
        <v>16</v>
      </c>
      <c r="B18" s="30" t="s">
        <v>21</v>
      </c>
      <c r="C18" s="35">
        <v>1899</v>
      </c>
      <c r="D18" s="36">
        <v>1546</v>
      </c>
      <c r="E18" s="37">
        <f>SUM(D18/C18)*100</f>
        <v>81.4112690889942</v>
      </c>
      <c r="F18" s="36">
        <v>0</v>
      </c>
      <c r="G18" s="36">
        <v>1155</v>
      </c>
      <c r="H18" s="38">
        <f>G18/C18*100</f>
        <v>60.821484992101105</v>
      </c>
      <c r="I18" s="39">
        <v>0.5</v>
      </c>
      <c r="J18" s="34">
        <f>SUM(F18+I18)</f>
        <v>0.5</v>
      </c>
      <c r="K18" s="22"/>
    </row>
    <row r="19" spans="1:11" ht="33" customHeight="1">
      <c r="A19" s="30">
        <v>17</v>
      </c>
      <c r="B19" s="30" t="s">
        <v>22</v>
      </c>
      <c r="C19" s="35">
        <v>1870</v>
      </c>
      <c r="D19" s="36">
        <v>1538</v>
      </c>
      <c r="E19" s="37">
        <f>SUM(D19/C19)*100</f>
        <v>82.24598930481284</v>
      </c>
      <c r="F19" s="36">
        <v>1</v>
      </c>
      <c r="G19" s="36">
        <v>1244</v>
      </c>
      <c r="H19" s="38">
        <f>G19/C19*100</f>
        <v>66.524064171123</v>
      </c>
      <c r="I19" s="39">
        <v>0.5</v>
      </c>
      <c r="J19" s="34">
        <f>SUM(F19+I19)</f>
        <v>1.5</v>
      </c>
      <c r="K19" s="22"/>
    </row>
    <row r="20" spans="1:11" ht="33" customHeight="1">
      <c r="A20" s="30">
        <v>18</v>
      </c>
      <c r="B20" s="30" t="s">
        <v>23</v>
      </c>
      <c r="C20" s="35">
        <v>3088</v>
      </c>
      <c r="D20" s="36">
        <v>2631</v>
      </c>
      <c r="E20" s="37">
        <f>SUM(D20/C20)*100</f>
        <v>85.20077720207254</v>
      </c>
      <c r="F20" s="36">
        <v>1</v>
      </c>
      <c r="G20" s="36">
        <v>1960</v>
      </c>
      <c r="H20" s="38">
        <f>G20/C20*100</f>
        <v>63.47150259067358</v>
      </c>
      <c r="I20" s="39">
        <v>0.5</v>
      </c>
      <c r="J20" s="34">
        <f>SUM(F20+I20)</f>
        <v>1.5</v>
      </c>
      <c r="K20" s="22"/>
    </row>
    <row r="21" spans="1:11" ht="33" customHeight="1">
      <c r="A21" s="30">
        <v>19</v>
      </c>
      <c r="B21" s="30" t="s">
        <v>24</v>
      </c>
      <c r="C21" s="35">
        <v>399</v>
      </c>
      <c r="D21" s="36">
        <v>405</v>
      </c>
      <c r="E21" s="37">
        <f>SUM(D21/C21)*100</f>
        <v>101.50375939849626</v>
      </c>
      <c r="F21" s="36">
        <v>1</v>
      </c>
      <c r="G21" s="36">
        <v>181</v>
      </c>
      <c r="H21" s="38">
        <f>G21/C21*100</f>
        <v>45.363408521303256</v>
      </c>
      <c r="I21" s="39">
        <v>1</v>
      </c>
      <c r="J21" s="34">
        <f>SUM(F21+I21)</f>
        <v>2</v>
      </c>
      <c r="K21" s="22"/>
    </row>
    <row r="22" spans="10:11" ht="12.75">
      <c r="J22" s="22"/>
      <c r="K22" s="22"/>
    </row>
    <row r="23" spans="10:11" ht="12.75">
      <c r="J23" s="22"/>
      <c r="K23" s="22"/>
    </row>
    <row r="24" spans="10:11" ht="12.75">
      <c r="J24" s="22"/>
      <c r="K24" s="22"/>
    </row>
    <row r="25" spans="10:11" ht="12.75">
      <c r="J25" s="22"/>
      <c r="K25" s="22"/>
    </row>
    <row r="26" spans="10:11" ht="12.75">
      <c r="J26" s="22"/>
      <c r="K26" s="22"/>
    </row>
    <row r="27" spans="10:11" ht="12.75">
      <c r="J27" s="22"/>
      <c r="K27" s="22"/>
    </row>
    <row r="28" spans="10:11" ht="12.75">
      <c r="J28" s="22"/>
      <c r="K28" s="22"/>
    </row>
    <row r="29" spans="10:11" ht="12.75">
      <c r="J29" s="22"/>
      <c r="K29" s="22"/>
    </row>
    <row r="30" spans="10:11" ht="12.75">
      <c r="J30" s="22"/>
      <c r="K30" s="22"/>
    </row>
    <row r="31" spans="10:11" ht="12.75">
      <c r="J31" s="22"/>
      <c r="K31" s="22"/>
    </row>
    <row r="32" spans="10:11" ht="12.75">
      <c r="J32" s="22"/>
      <c r="K32" s="22"/>
    </row>
    <row r="33" spans="10:11" ht="12.75">
      <c r="J33" s="22"/>
      <c r="K33" s="22"/>
    </row>
  </sheetData>
  <sheetProtection selectLockedCells="1" selectUnlockedCells="1"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 scale="62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</sheetPr>
  <dimension ref="A1:E21"/>
  <sheetViews>
    <sheetView zoomScale="87" zoomScaleNormal="87" workbookViewId="0" topLeftCell="A1">
      <selection activeCell="E2" sqref="E2"/>
    </sheetView>
  </sheetViews>
  <sheetFormatPr defaultColWidth="9.140625" defaultRowHeight="12.75"/>
  <cols>
    <col min="1" max="1" width="3.7109375" style="40" customWidth="1"/>
    <col min="2" max="2" width="29.140625" style="40" customWidth="1"/>
    <col min="3" max="3" width="14.421875" style="41" customWidth="1"/>
    <col min="4" max="4" width="17.7109375" style="41" customWidth="1"/>
    <col min="5" max="5" width="13.57421875" style="42" customWidth="1"/>
    <col min="6" max="16384" width="9.00390625" style="42" customWidth="1"/>
  </cols>
  <sheetData>
    <row r="1" spans="1:5" s="44" customFormat="1" ht="60.75" customHeight="1">
      <c r="A1" s="43" t="s">
        <v>50</v>
      </c>
      <c r="B1" s="43"/>
      <c r="C1" s="43"/>
      <c r="D1" s="43"/>
      <c r="E1" s="43"/>
    </row>
    <row r="2" spans="1:5" s="47" customFormat="1" ht="12.75">
      <c r="A2" s="45" t="s">
        <v>1</v>
      </c>
      <c r="B2" s="45" t="s">
        <v>2</v>
      </c>
      <c r="C2" s="46" t="s">
        <v>4</v>
      </c>
      <c r="D2" s="45" t="s">
        <v>51</v>
      </c>
      <c r="E2" s="45" t="s">
        <v>52</v>
      </c>
    </row>
    <row r="3" spans="1:5" ht="12.75">
      <c r="A3" s="48">
        <v>1</v>
      </c>
      <c r="B3" s="48" t="s">
        <v>6</v>
      </c>
      <c r="C3" s="49">
        <v>1.5</v>
      </c>
      <c r="D3" s="50" t="s">
        <v>53</v>
      </c>
      <c r="E3" s="49">
        <v>1.5</v>
      </c>
    </row>
    <row r="4" spans="1:5" ht="22.5" customHeight="1">
      <c r="A4" s="48">
        <v>2</v>
      </c>
      <c r="B4" s="48" t="s">
        <v>7</v>
      </c>
      <c r="C4" s="49">
        <v>1.5</v>
      </c>
      <c r="D4" s="50" t="s">
        <v>53</v>
      </c>
      <c r="E4" s="49">
        <v>1.5</v>
      </c>
    </row>
    <row r="5" spans="1:5" ht="22.5" customHeight="1">
      <c r="A5" s="48">
        <v>3</v>
      </c>
      <c r="B5" s="48" t="s">
        <v>8</v>
      </c>
      <c r="C5" s="49">
        <v>1.5</v>
      </c>
      <c r="D5" s="50" t="s">
        <v>53</v>
      </c>
      <c r="E5" s="49">
        <v>1.5</v>
      </c>
    </row>
    <row r="6" spans="1:5" ht="22.5" customHeight="1">
      <c r="A6" s="48">
        <v>4</v>
      </c>
      <c r="B6" s="48" t="s">
        <v>9</v>
      </c>
      <c r="C6" s="49">
        <v>1.5</v>
      </c>
      <c r="D6" s="50" t="s">
        <v>53</v>
      </c>
      <c r="E6" s="49">
        <v>1.5</v>
      </c>
    </row>
    <row r="7" spans="1:5" ht="22.5" customHeight="1">
      <c r="A7" s="48">
        <v>5</v>
      </c>
      <c r="B7" s="48" t="s">
        <v>10</v>
      </c>
      <c r="C7" s="49">
        <v>1.5</v>
      </c>
      <c r="D7" s="50" t="s">
        <v>53</v>
      </c>
      <c r="E7" s="49">
        <v>1.5</v>
      </c>
    </row>
    <row r="8" spans="1:5" ht="22.5" customHeight="1">
      <c r="A8" s="48">
        <v>6</v>
      </c>
      <c r="B8" s="48" t="s">
        <v>11</v>
      </c>
      <c r="C8" s="49">
        <v>1.5</v>
      </c>
      <c r="D8" s="50" t="s">
        <v>53</v>
      </c>
      <c r="E8" s="49">
        <v>1.5</v>
      </c>
    </row>
    <row r="9" spans="1:5" ht="22.5" customHeight="1">
      <c r="A9" s="48">
        <v>7</v>
      </c>
      <c r="B9" s="48" t="s">
        <v>12</v>
      </c>
      <c r="C9" s="49">
        <v>1.5</v>
      </c>
      <c r="D9" s="50" t="s">
        <v>53</v>
      </c>
      <c r="E9" s="49">
        <v>1.5</v>
      </c>
    </row>
    <row r="10" spans="1:5" ht="22.5" customHeight="1">
      <c r="A10" s="48">
        <v>8</v>
      </c>
      <c r="B10" s="48" t="s">
        <v>13</v>
      </c>
      <c r="C10" s="49">
        <v>1.5</v>
      </c>
      <c r="D10" s="50" t="s">
        <v>53</v>
      </c>
      <c r="E10" s="49">
        <v>1.5</v>
      </c>
    </row>
    <row r="11" spans="1:5" ht="22.5" customHeight="1">
      <c r="A11" s="48">
        <v>9</v>
      </c>
      <c r="B11" s="48" t="s">
        <v>14</v>
      </c>
      <c r="C11" s="49">
        <v>1.5</v>
      </c>
      <c r="D11" s="50" t="s">
        <v>53</v>
      </c>
      <c r="E11" s="49">
        <v>1.5</v>
      </c>
    </row>
    <row r="12" spans="1:5" ht="22.5" customHeight="1">
      <c r="A12" s="48">
        <v>10</v>
      </c>
      <c r="B12" s="48" t="s">
        <v>15</v>
      </c>
      <c r="C12" s="49">
        <v>1.5</v>
      </c>
      <c r="D12" s="50" t="s">
        <v>53</v>
      </c>
      <c r="E12" s="49">
        <v>1.5</v>
      </c>
    </row>
    <row r="13" spans="1:5" ht="22.5" customHeight="1">
      <c r="A13" s="48">
        <v>11</v>
      </c>
      <c r="B13" s="48" t="s">
        <v>16</v>
      </c>
      <c r="C13" s="49">
        <v>1.5</v>
      </c>
      <c r="D13" s="50" t="s">
        <v>53</v>
      </c>
      <c r="E13" s="49">
        <v>1.5</v>
      </c>
    </row>
    <row r="14" spans="1:5" ht="22.5" customHeight="1">
      <c r="A14" s="48">
        <v>12</v>
      </c>
      <c r="B14" s="48" t="s">
        <v>17</v>
      </c>
      <c r="C14" s="49">
        <v>1.5</v>
      </c>
      <c r="D14" s="50" t="s">
        <v>53</v>
      </c>
      <c r="E14" s="49">
        <v>1.5</v>
      </c>
    </row>
    <row r="15" spans="1:5" ht="22.5" customHeight="1">
      <c r="A15" s="48">
        <v>13</v>
      </c>
      <c r="B15" s="48" t="s">
        <v>18</v>
      </c>
      <c r="C15" s="49">
        <v>1.5</v>
      </c>
      <c r="D15" s="50" t="s">
        <v>53</v>
      </c>
      <c r="E15" s="49">
        <v>1.5</v>
      </c>
    </row>
    <row r="16" spans="1:5" ht="22.5" customHeight="1">
      <c r="A16" s="48">
        <v>14</v>
      </c>
      <c r="B16" s="48" t="s">
        <v>19</v>
      </c>
      <c r="C16" s="49">
        <v>1.5</v>
      </c>
      <c r="D16" s="50" t="s">
        <v>53</v>
      </c>
      <c r="E16" s="49">
        <v>1.5</v>
      </c>
    </row>
    <row r="17" spans="1:5" ht="22.5" customHeight="1">
      <c r="A17" s="48">
        <v>15</v>
      </c>
      <c r="B17" s="48" t="s">
        <v>20</v>
      </c>
      <c r="C17" s="49">
        <v>1.5</v>
      </c>
      <c r="D17" s="50" t="s">
        <v>53</v>
      </c>
      <c r="E17" s="49">
        <v>1.5</v>
      </c>
    </row>
    <row r="18" spans="1:5" ht="22.5" customHeight="1">
      <c r="A18" s="48">
        <v>16</v>
      </c>
      <c r="B18" s="48" t="s">
        <v>21</v>
      </c>
      <c r="C18" s="49">
        <v>1.5</v>
      </c>
      <c r="D18" s="50" t="s">
        <v>53</v>
      </c>
      <c r="E18" s="49">
        <v>1.5</v>
      </c>
    </row>
    <row r="19" spans="1:5" ht="22.5" customHeight="1">
      <c r="A19" s="48">
        <v>17</v>
      </c>
      <c r="B19" s="48" t="s">
        <v>22</v>
      </c>
      <c r="C19" s="49">
        <v>1.5</v>
      </c>
      <c r="D19" s="50" t="s">
        <v>53</v>
      </c>
      <c r="E19" s="49">
        <v>1.5</v>
      </c>
    </row>
    <row r="20" spans="1:5" ht="22.5" customHeight="1">
      <c r="A20" s="48">
        <v>18</v>
      </c>
      <c r="B20" s="48" t="s">
        <v>23</v>
      </c>
      <c r="C20" s="49">
        <v>1.5</v>
      </c>
      <c r="D20" s="50" t="s">
        <v>53</v>
      </c>
      <c r="E20" s="49">
        <v>1.5</v>
      </c>
    </row>
    <row r="21" spans="1:5" ht="22.5" customHeight="1">
      <c r="A21" s="48">
        <v>19</v>
      </c>
      <c r="B21" s="48" t="s">
        <v>24</v>
      </c>
      <c r="C21" s="49">
        <v>1.5</v>
      </c>
      <c r="D21" s="50" t="s">
        <v>53</v>
      </c>
      <c r="E21" s="49">
        <v>1.5</v>
      </c>
    </row>
  </sheetData>
  <sheetProtection selectLockedCells="1" selectUnlockedCells="1"/>
  <mergeCells count="1">
    <mergeCell ref="A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F21"/>
  <sheetViews>
    <sheetView zoomScale="87" zoomScaleNormal="87" workbookViewId="0" topLeftCell="A10">
      <selection activeCell="B2" sqref="B2"/>
    </sheetView>
  </sheetViews>
  <sheetFormatPr defaultColWidth="9.140625" defaultRowHeight="12.75"/>
  <cols>
    <col min="1" max="1" width="3.7109375" style="1" customWidth="1"/>
    <col min="2" max="2" width="29.140625" style="1" customWidth="1"/>
    <col min="3" max="3" width="9.140625" style="1" customWidth="1"/>
    <col min="4" max="4" width="15.140625" style="0" customWidth="1"/>
    <col min="5" max="5" width="13.57421875" style="0" customWidth="1"/>
    <col min="6" max="6" width="31.28125" style="51" customWidth="1"/>
  </cols>
  <sheetData>
    <row r="1" spans="1:6" s="53" customFormat="1" ht="60.75" customHeight="1">
      <c r="A1" s="52" t="s">
        <v>54</v>
      </c>
      <c r="B1" s="52"/>
      <c r="C1" s="52"/>
      <c r="D1" s="52"/>
      <c r="E1" s="52"/>
      <c r="F1" s="52"/>
    </row>
    <row r="2" spans="1:6" s="53" customFormat="1" ht="12.75">
      <c r="A2" s="6" t="s">
        <v>1</v>
      </c>
      <c r="B2" s="6" t="s">
        <v>2</v>
      </c>
      <c r="C2" s="6" t="s">
        <v>55</v>
      </c>
      <c r="D2" s="7" t="s">
        <v>4</v>
      </c>
      <c r="E2" s="6" t="s">
        <v>56</v>
      </c>
      <c r="F2" s="54"/>
    </row>
    <row r="3" spans="1:6" ht="12.75">
      <c r="A3" s="8">
        <v>1</v>
      </c>
      <c r="B3" s="8" t="s">
        <v>6</v>
      </c>
      <c r="C3" s="8">
        <v>0</v>
      </c>
      <c r="D3" s="14">
        <v>0.5</v>
      </c>
      <c r="E3" s="55">
        <f>D3*C3</f>
        <v>0</v>
      </c>
      <c r="F3" s="56"/>
    </row>
    <row r="4" spans="1:6" ht="21.75" customHeight="1">
      <c r="A4" s="8">
        <v>2</v>
      </c>
      <c r="B4" s="8" t="s">
        <v>7</v>
      </c>
      <c r="C4" s="8">
        <v>0</v>
      </c>
      <c r="D4" s="14">
        <v>0.5</v>
      </c>
      <c r="E4" s="55">
        <f>D4*C4</f>
        <v>0</v>
      </c>
      <c r="F4" s="56"/>
    </row>
    <row r="5" spans="1:6" ht="55.5" customHeight="1">
      <c r="A5" s="8">
        <v>3</v>
      </c>
      <c r="B5" s="8" t="s">
        <v>8</v>
      </c>
      <c r="C5" s="8">
        <v>1</v>
      </c>
      <c r="D5" s="14">
        <v>0.5</v>
      </c>
      <c r="E5" s="55">
        <f>D5*C5</f>
        <v>0.5</v>
      </c>
      <c r="F5" s="56" t="s">
        <v>57</v>
      </c>
    </row>
    <row r="6" spans="1:6" ht="25.5" customHeight="1">
      <c r="A6" s="8">
        <v>4</v>
      </c>
      <c r="B6" s="8" t="s">
        <v>9</v>
      </c>
      <c r="C6" s="8">
        <v>0</v>
      </c>
      <c r="D6" s="14">
        <v>0.5</v>
      </c>
      <c r="E6" s="55">
        <f>D6*C6</f>
        <v>0</v>
      </c>
      <c r="F6" s="56"/>
    </row>
    <row r="7" spans="1:6" ht="21.75" customHeight="1">
      <c r="A7" s="8">
        <v>5</v>
      </c>
      <c r="B7" s="8" t="s">
        <v>10</v>
      </c>
      <c r="C7" s="8">
        <v>0</v>
      </c>
      <c r="D7" s="14">
        <v>0.5</v>
      </c>
      <c r="E7" s="55">
        <f>D7*C7</f>
        <v>0</v>
      </c>
      <c r="F7" s="56"/>
    </row>
    <row r="8" spans="1:6" ht="21.75" customHeight="1">
      <c r="A8" s="8">
        <v>6</v>
      </c>
      <c r="B8" s="8" t="s">
        <v>11</v>
      </c>
      <c r="C8" s="8">
        <v>0</v>
      </c>
      <c r="D8" s="14">
        <v>0.5</v>
      </c>
      <c r="E8" s="55">
        <f>D8*C8</f>
        <v>0</v>
      </c>
      <c r="F8" s="56"/>
    </row>
    <row r="9" spans="1:6" ht="21.75" customHeight="1">
      <c r="A9" s="8">
        <v>7</v>
      </c>
      <c r="B9" s="8" t="s">
        <v>12</v>
      </c>
      <c r="C9" s="8">
        <v>0</v>
      </c>
      <c r="D9" s="14">
        <v>0.5</v>
      </c>
      <c r="E9" s="55">
        <f>D9*C9</f>
        <v>0</v>
      </c>
      <c r="F9" s="56"/>
    </row>
    <row r="10" spans="1:6" ht="78.75" customHeight="1">
      <c r="A10" s="8">
        <v>8</v>
      </c>
      <c r="B10" s="8" t="s">
        <v>13</v>
      </c>
      <c r="C10" s="8">
        <v>1</v>
      </c>
      <c r="D10" s="14">
        <v>0.5</v>
      </c>
      <c r="E10" s="55">
        <f>D10*C10</f>
        <v>0.5</v>
      </c>
      <c r="F10" s="56" t="s">
        <v>58</v>
      </c>
    </row>
    <row r="11" spans="1:6" ht="21.75" customHeight="1">
      <c r="A11" s="8">
        <v>9</v>
      </c>
      <c r="B11" s="8" t="s">
        <v>14</v>
      </c>
      <c r="C11" s="8">
        <v>0</v>
      </c>
      <c r="D11" s="14">
        <v>0.5</v>
      </c>
      <c r="E11" s="55">
        <f>D11*C11</f>
        <v>0</v>
      </c>
      <c r="F11" s="56"/>
    </row>
    <row r="12" spans="1:6" ht="57.75" customHeight="1">
      <c r="A12" s="8">
        <v>10</v>
      </c>
      <c r="B12" s="8" t="s">
        <v>15</v>
      </c>
      <c r="C12" s="8">
        <v>1</v>
      </c>
      <c r="D12" s="14">
        <v>0.5</v>
      </c>
      <c r="E12" s="55">
        <f>D12*C12</f>
        <v>0.5</v>
      </c>
      <c r="F12" s="56" t="s">
        <v>59</v>
      </c>
    </row>
    <row r="13" spans="1:6" ht="45.75" customHeight="1">
      <c r="A13" s="8">
        <v>11</v>
      </c>
      <c r="B13" s="8" t="s">
        <v>16</v>
      </c>
      <c r="C13" s="8">
        <v>1</v>
      </c>
      <c r="D13" s="14">
        <v>0.5</v>
      </c>
      <c r="E13" s="55">
        <f>D13*C13</f>
        <v>0.5</v>
      </c>
      <c r="F13" s="56" t="s">
        <v>60</v>
      </c>
    </row>
    <row r="14" spans="1:6" ht="21.75" customHeight="1">
      <c r="A14" s="8">
        <v>12</v>
      </c>
      <c r="B14" s="8" t="s">
        <v>17</v>
      </c>
      <c r="C14" s="8">
        <v>0</v>
      </c>
      <c r="D14" s="14">
        <v>0.5</v>
      </c>
      <c r="E14" s="55">
        <f>D14*C14</f>
        <v>0</v>
      </c>
      <c r="F14" s="56"/>
    </row>
    <row r="15" spans="1:6" ht="21.75" customHeight="1">
      <c r="A15" s="8">
        <v>13</v>
      </c>
      <c r="B15" s="8" t="s">
        <v>18</v>
      </c>
      <c r="C15" s="8">
        <v>0</v>
      </c>
      <c r="D15" s="14">
        <v>0.5</v>
      </c>
      <c r="E15" s="55">
        <f>D15*C15</f>
        <v>0</v>
      </c>
      <c r="F15" s="56"/>
    </row>
    <row r="16" spans="1:6" ht="21.75" customHeight="1">
      <c r="A16" s="8">
        <v>14</v>
      </c>
      <c r="B16" s="8" t="s">
        <v>19</v>
      </c>
      <c r="C16" s="8">
        <v>0</v>
      </c>
      <c r="D16" s="14">
        <v>0.5</v>
      </c>
      <c r="E16" s="55">
        <f>D16*C16</f>
        <v>0</v>
      </c>
      <c r="F16" s="56"/>
    </row>
    <row r="17" spans="1:6" ht="21.75" customHeight="1">
      <c r="A17" s="8">
        <v>15</v>
      </c>
      <c r="B17" s="8" t="s">
        <v>20</v>
      </c>
      <c r="C17" s="8">
        <v>0</v>
      </c>
      <c r="D17" s="14">
        <v>0.5</v>
      </c>
      <c r="E17" s="55">
        <f>D17*C17</f>
        <v>0</v>
      </c>
      <c r="F17" s="56"/>
    </row>
    <row r="18" spans="1:6" ht="62.25" customHeight="1">
      <c r="A18" s="8">
        <v>16</v>
      </c>
      <c r="B18" s="8" t="s">
        <v>21</v>
      </c>
      <c r="C18" s="8">
        <v>1</v>
      </c>
      <c r="D18" s="14">
        <v>0.5</v>
      </c>
      <c r="E18" s="55">
        <f>D18*C18</f>
        <v>0.5</v>
      </c>
      <c r="F18" s="56" t="s">
        <v>61</v>
      </c>
    </row>
    <row r="19" spans="1:6" ht="95.25" customHeight="1">
      <c r="A19" s="8">
        <v>17</v>
      </c>
      <c r="B19" s="8" t="s">
        <v>22</v>
      </c>
      <c r="C19" s="8">
        <v>1</v>
      </c>
      <c r="D19" s="14">
        <v>0.5</v>
      </c>
      <c r="E19" s="55">
        <f>D19*C19</f>
        <v>0.5</v>
      </c>
      <c r="F19" s="56" t="s">
        <v>62</v>
      </c>
    </row>
    <row r="20" spans="1:6" ht="53.25" customHeight="1">
      <c r="A20" s="8">
        <v>18</v>
      </c>
      <c r="B20" s="8" t="s">
        <v>23</v>
      </c>
      <c r="C20" s="8">
        <v>1</v>
      </c>
      <c r="D20" s="14">
        <v>0.5</v>
      </c>
      <c r="E20" s="55">
        <f>D20*C20</f>
        <v>0.5</v>
      </c>
      <c r="F20" s="56" t="s">
        <v>63</v>
      </c>
    </row>
    <row r="21" spans="1:6" ht="21.75" customHeight="1">
      <c r="A21" s="8">
        <v>19</v>
      </c>
      <c r="B21" s="8" t="s">
        <v>24</v>
      </c>
      <c r="C21" s="8">
        <v>0</v>
      </c>
      <c r="D21" s="14">
        <v>0.5</v>
      </c>
      <c r="E21" s="55">
        <f>D21*C21</f>
        <v>0</v>
      </c>
      <c r="F21" s="56"/>
    </row>
  </sheetData>
  <sheetProtection selectLockedCells="1" selectUnlockedCells="1"/>
  <mergeCells count="1">
    <mergeCell ref="A1:F1"/>
  </mergeCells>
  <printOptions/>
  <pageMargins left="0.75" right="0.75" top="0.45" bottom="1" header="0.5118055555555555" footer="0.5118055555555555"/>
  <pageSetup horizontalDpi="300" verticalDpi="300" orientation="portrait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</sheetPr>
  <dimension ref="A1:F65"/>
  <sheetViews>
    <sheetView zoomScale="87" zoomScaleNormal="87" workbookViewId="0" topLeftCell="A1">
      <selection activeCell="E2" sqref="E2"/>
    </sheetView>
  </sheetViews>
  <sheetFormatPr defaultColWidth="9.140625" defaultRowHeight="12.75"/>
  <cols>
    <col min="1" max="1" width="3.7109375" style="40" customWidth="1"/>
    <col min="2" max="2" width="29.140625" style="40" customWidth="1"/>
    <col min="3" max="3" width="9.140625" style="40" customWidth="1"/>
    <col min="4" max="4" width="14.8515625" style="42" customWidth="1"/>
    <col min="5" max="5" width="11.57421875" style="42" customWidth="1"/>
    <col min="6" max="16384" width="9.00390625" style="42" customWidth="1"/>
  </cols>
  <sheetData>
    <row r="1" spans="1:6" ht="35.25" customHeight="1">
      <c r="A1" s="43" t="s">
        <v>64</v>
      </c>
      <c r="B1" s="43"/>
      <c r="C1" s="43"/>
      <c r="D1" s="43"/>
      <c r="E1" s="43"/>
      <c r="F1" s="57"/>
    </row>
    <row r="2" spans="1:5" ht="12.75">
      <c r="A2" s="45" t="s">
        <v>1</v>
      </c>
      <c r="B2" s="45" t="s">
        <v>2</v>
      </c>
      <c r="C2" s="45" t="s">
        <v>65</v>
      </c>
      <c r="D2" s="58" t="s">
        <v>4</v>
      </c>
      <c r="E2" s="59" t="s">
        <v>66</v>
      </c>
    </row>
    <row r="3" spans="1:5" ht="12.75">
      <c r="A3" s="48">
        <v>1</v>
      </c>
      <c r="B3" s="48" t="s">
        <v>6</v>
      </c>
      <c r="C3" s="48">
        <v>1</v>
      </c>
      <c r="D3" s="60">
        <v>1.8</v>
      </c>
      <c r="E3" s="61">
        <f>D3*C3</f>
        <v>1.8</v>
      </c>
    </row>
    <row r="4" spans="1:5" ht="21.75" customHeight="1">
      <c r="A4" s="48">
        <v>2</v>
      </c>
      <c r="B4" s="48" t="s">
        <v>7</v>
      </c>
      <c r="C4" s="48">
        <v>1</v>
      </c>
      <c r="D4" s="60">
        <v>1.8</v>
      </c>
      <c r="E4" s="61">
        <f>D4*C4</f>
        <v>1.8</v>
      </c>
    </row>
    <row r="5" spans="1:5" ht="21.75" customHeight="1">
      <c r="A5" s="48">
        <v>3</v>
      </c>
      <c r="B5" s="48" t="s">
        <v>8</v>
      </c>
      <c r="C5" s="48">
        <v>1</v>
      </c>
      <c r="D5" s="60">
        <v>1.8</v>
      </c>
      <c r="E5" s="61">
        <f>D5*C5</f>
        <v>1.8</v>
      </c>
    </row>
    <row r="6" spans="1:5" ht="21.75" customHeight="1">
      <c r="A6" s="48">
        <v>4</v>
      </c>
      <c r="B6" s="48" t="s">
        <v>9</v>
      </c>
      <c r="C6" s="48">
        <v>1</v>
      </c>
      <c r="D6" s="60">
        <v>1.8</v>
      </c>
      <c r="E6" s="61">
        <f>D6*C6</f>
        <v>1.8</v>
      </c>
    </row>
    <row r="7" spans="1:5" ht="21.75" customHeight="1">
      <c r="A7" s="48">
        <v>5</v>
      </c>
      <c r="B7" s="48" t="s">
        <v>10</v>
      </c>
      <c r="C7" s="48">
        <v>1</v>
      </c>
      <c r="D7" s="60">
        <v>1.8</v>
      </c>
      <c r="E7" s="61">
        <f>D7*C7</f>
        <v>1.8</v>
      </c>
    </row>
    <row r="8" spans="1:5" ht="21.75" customHeight="1">
      <c r="A8" s="48">
        <v>6</v>
      </c>
      <c r="B8" s="48" t="s">
        <v>11</v>
      </c>
      <c r="C8" s="48">
        <v>1</v>
      </c>
      <c r="D8" s="60">
        <v>1.8</v>
      </c>
      <c r="E8" s="61">
        <f>D8*C8</f>
        <v>1.8</v>
      </c>
    </row>
    <row r="9" spans="1:5" ht="21.75" customHeight="1">
      <c r="A9" s="48">
        <v>7</v>
      </c>
      <c r="B9" s="48" t="s">
        <v>12</v>
      </c>
      <c r="C9" s="48">
        <v>1</v>
      </c>
      <c r="D9" s="60">
        <v>1.8</v>
      </c>
      <c r="E9" s="61">
        <f>D9*C9</f>
        <v>1.8</v>
      </c>
    </row>
    <row r="10" spans="1:5" ht="21.75" customHeight="1">
      <c r="A10" s="48">
        <v>8</v>
      </c>
      <c r="B10" s="48" t="s">
        <v>13</v>
      </c>
      <c r="C10" s="48">
        <v>1</v>
      </c>
      <c r="D10" s="60">
        <v>1.8</v>
      </c>
      <c r="E10" s="61">
        <f>D10*C10</f>
        <v>1.8</v>
      </c>
    </row>
    <row r="11" spans="1:5" ht="21.75" customHeight="1">
      <c r="A11" s="48">
        <v>9</v>
      </c>
      <c r="B11" s="48" t="s">
        <v>14</v>
      </c>
      <c r="C11" s="48">
        <v>1</v>
      </c>
      <c r="D11" s="60">
        <v>1.8</v>
      </c>
      <c r="E11" s="61">
        <f>D11*C11</f>
        <v>1.8</v>
      </c>
    </row>
    <row r="12" spans="1:5" ht="21.75" customHeight="1">
      <c r="A12" s="48">
        <v>10</v>
      </c>
      <c r="B12" s="48" t="s">
        <v>15</v>
      </c>
      <c r="C12" s="48">
        <v>1</v>
      </c>
      <c r="D12" s="60">
        <v>1.8</v>
      </c>
      <c r="E12" s="61">
        <f>D12*C12</f>
        <v>1.8</v>
      </c>
    </row>
    <row r="13" spans="1:5" ht="21.75" customHeight="1">
      <c r="A13" s="48">
        <v>11</v>
      </c>
      <c r="B13" s="48" t="s">
        <v>16</v>
      </c>
      <c r="C13" s="48">
        <v>1</v>
      </c>
      <c r="D13" s="60">
        <v>1.8</v>
      </c>
      <c r="E13" s="61">
        <f>D13*C13</f>
        <v>1.8</v>
      </c>
    </row>
    <row r="14" spans="1:5" ht="21.75" customHeight="1">
      <c r="A14" s="48">
        <v>12</v>
      </c>
      <c r="B14" s="48" t="s">
        <v>17</v>
      </c>
      <c r="C14" s="48">
        <v>1</v>
      </c>
      <c r="D14" s="60">
        <v>1.8</v>
      </c>
      <c r="E14" s="61">
        <f>D14*C14</f>
        <v>1.8</v>
      </c>
    </row>
    <row r="15" spans="1:5" ht="21.75" customHeight="1">
      <c r="A15" s="48">
        <v>13</v>
      </c>
      <c r="B15" s="48" t="s">
        <v>18</v>
      </c>
      <c r="C15" s="48">
        <v>1</v>
      </c>
      <c r="D15" s="60">
        <v>1.8</v>
      </c>
      <c r="E15" s="61">
        <f>D15*C15</f>
        <v>1.8</v>
      </c>
    </row>
    <row r="16" spans="1:5" ht="21.75" customHeight="1">
      <c r="A16" s="48">
        <v>14</v>
      </c>
      <c r="B16" s="48" t="s">
        <v>19</v>
      </c>
      <c r="C16" s="48">
        <v>1</v>
      </c>
      <c r="D16" s="60">
        <v>1.8</v>
      </c>
      <c r="E16" s="61">
        <f>D16*C16</f>
        <v>1.8</v>
      </c>
    </row>
    <row r="17" spans="1:5" ht="21.75" customHeight="1">
      <c r="A17" s="48">
        <v>15</v>
      </c>
      <c r="B17" s="48" t="s">
        <v>20</v>
      </c>
      <c r="C17" s="48">
        <v>1</v>
      </c>
      <c r="D17" s="60">
        <v>1.8</v>
      </c>
      <c r="E17" s="61">
        <f>D17*C17</f>
        <v>1.8</v>
      </c>
    </row>
    <row r="18" spans="1:5" ht="21.75" customHeight="1">
      <c r="A18" s="48">
        <v>16</v>
      </c>
      <c r="B18" s="48" t="s">
        <v>21</v>
      </c>
      <c r="C18" s="48">
        <v>1</v>
      </c>
      <c r="D18" s="60">
        <v>1.8</v>
      </c>
      <c r="E18" s="61">
        <f>D18*C18</f>
        <v>1.8</v>
      </c>
    </row>
    <row r="19" spans="1:5" ht="21.75" customHeight="1">
      <c r="A19" s="48">
        <v>17</v>
      </c>
      <c r="B19" s="48" t="s">
        <v>22</v>
      </c>
      <c r="C19" s="48">
        <v>1</v>
      </c>
      <c r="D19" s="60">
        <v>1.8</v>
      </c>
      <c r="E19" s="61">
        <f>D19*C19</f>
        <v>1.8</v>
      </c>
    </row>
    <row r="20" spans="1:5" ht="21.75" customHeight="1">
      <c r="A20" s="48">
        <v>18</v>
      </c>
      <c r="B20" s="48" t="s">
        <v>23</v>
      </c>
      <c r="C20" s="48">
        <v>1</v>
      </c>
      <c r="D20" s="60">
        <v>1.8</v>
      </c>
      <c r="E20" s="61">
        <f>D20*C20</f>
        <v>1.8</v>
      </c>
    </row>
    <row r="21" spans="1:5" ht="21.75" customHeight="1">
      <c r="A21" s="48">
        <v>19</v>
      </c>
      <c r="B21" s="48" t="s">
        <v>24</v>
      </c>
      <c r="C21" s="48">
        <v>1</v>
      </c>
      <c r="D21" s="60">
        <v>1.8</v>
      </c>
      <c r="E21" s="61">
        <f>D21*C21</f>
        <v>1.8</v>
      </c>
    </row>
    <row r="22" spans="4:5" ht="12.75">
      <c r="D22" s="40"/>
      <c r="E22" s="40"/>
    </row>
    <row r="23" spans="4:5" ht="12.75">
      <c r="D23" s="40"/>
      <c r="E23" s="40"/>
    </row>
    <row r="24" spans="4:5" ht="12.75">
      <c r="D24" s="40"/>
      <c r="E24" s="40"/>
    </row>
    <row r="25" spans="4:5" ht="12.75">
      <c r="D25" s="40"/>
      <c r="E25" s="40"/>
    </row>
    <row r="26" spans="4:5" ht="12.75">
      <c r="D26" s="40"/>
      <c r="E26" s="40"/>
    </row>
    <row r="27" spans="4:5" ht="12.75">
      <c r="D27" s="40"/>
      <c r="E27" s="40"/>
    </row>
    <row r="28" spans="4:5" ht="12.75">
      <c r="D28" s="40"/>
      <c r="E28" s="40"/>
    </row>
    <row r="29" spans="4:5" ht="12.75">
      <c r="D29" s="40"/>
      <c r="E29" s="40"/>
    </row>
    <row r="30" spans="4:5" ht="12.75">
      <c r="D30" s="40"/>
      <c r="E30" s="40"/>
    </row>
    <row r="31" spans="4:5" ht="12.75">
      <c r="D31" s="40"/>
      <c r="E31" s="40"/>
    </row>
    <row r="32" spans="4:5" ht="12.75">
      <c r="D32" s="40"/>
      <c r="E32" s="40"/>
    </row>
    <row r="33" spans="4:5" ht="12.75">
      <c r="D33" s="40"/>
      <c r="E33" s="40"/>
    </row>
    <row r="34" spans="4:5" ht="12.75">
      <c r="D34" s="40"/>
      <c r="E34" s="40"/>
    </row>
    <row r="35" spans="4:5" ht="12.75">
      <c r="D35" s="40"/>
      <c r="E35" s="40"/>
    </row>
    <row r="36" spans="4:5" ht="12.75">
      <c r="D36" s="40"/>
      <c r="E36" s="40"/>
    </row>
    <row r="37" spans="4:5" ht="12.75">
      <c r="D37" s="40"/>
      <c r="E37" s="40"/>
    </row>
    <row r="38" spans="4:5" ht="12.75">
      <c r="D38" s="40"/>
      <c r="E38" s="40"/>
    </row>
    <row r="39" spans="4:5" ht="12.75">
      <c r="D39" s="40"/>
      <c r="E39" s="40"/>
    </row>
    <row r="40" spans="4:5" ht="12.75">
      <c r="D40" s="40"/>
      <c r="E40" s="40"/>
    </row>
    <row r="41" spans="4:5" ht="12.75">
      <c r="D41" s="40"/>
      <c r="E41" s="40"/>
    </row>
    <row r="42" spans="4:5" ht="12.75">
      <c r="D42" s="40"/>
      <c r="E42" s="40"/>
    </row>
    <row r="43" spans="4:5" ht="12.75">
      <c r="D43" s="40"/>
      <c r="E43" s="40"/>
    </row>
    <row r="44" spans="4:5" ht="12.75">
      <c r="D44" s="40"/>
      <c r="E44" s="40"/>
    </row>
    <row r="45" spans="4:5" ht="12.75">
      <c r="D45" s="40"/>
      <c r="E45" s="40"/>
    </row>
    <row r="46" spans="4:5" ht="12.75">
      <c r="D46" s="40"/>
      <c r="E46" s="40"/>
    </row>
    <row r="47" spans="4:5" ht="12.75">
      <c r="D47" s="40"/>
      <c r="E47" s="40"/>
    </row>
    <row r="48" spans="4:5" ht="12.75">
      <c r="D48" s="40"/>
      <c r="E48" s="40"/>
    </row>
    <row r="49" spans="4:5" ht="12.75">
      <c r="D49" s="40"/>
      <c r="E49" s="40"/>
    </row>
    <row r="50" spans="4:5" ht="12.75">
      <c r="D50" s="40"/>
      <c r="E50" s="40"/>
    </row>
    <row r="51" spans="4:5" ht="12.75">
      <c r="D51" s="40"/>
      <c r="E51" s="40"/>
    </row>
    <row r="52" spans="4:5" ht="12.75">
      <c r="D52" s="40"/>
      <c r="E52" s="40"/>
    </row>
    <row r="53" spans="4:5" ht="12.75">
      <c r="D53" s="40"/>
      <c r="E53" s="40"/>
    </row>
    <row r="54" spans="4:5" ht="12.75">
      <c r="D54" s="40"/>
      <c r="E54" s="40"/>
    </row>
    <row r="55" spans="4:5" ht="12.75">
      <c r="D55" s="40"/>
      <c r="E55" s="40"/>
    </row>
    <row r="56" spans="4:5" ht="12.75">
      <c r="D56" s="40"/>
      <c r="E56" s="40"/>
    </row>
    <row r="57" spans="4:5" ht="12.75">
      <c r="D57" s="40"/>
      <c r="E57" s="40"/>
    </row>
    <row r="58" spans="4:5" ht="12.75">
      <c r="D58" s="40"/>
      <c r="E58" s="40"/>
    </row>
    <row r="59" spans="4:5" ht="12.75">
      <c r="D59" s="40"/>
      <c r="E59" s="40"/>
    </row>
    <row r="60" spans="4:5" ht="12.75">
      <c r="D60" s="40"/>
      <c r="E60" s="40"/>
    </row>
    <row r="61" spans="4:5" ht="12.75">
      <c r="D61" s="40"/>
      <c r="E61" s="40"/>
    </row>
    <row r="62" spans="4:5" ht="12.75">
      <c r="D62" s="40"/>
      <c r="E62" s="40"/>
    </row>
    <row r="63" spans="4:5" ht="12.75">
      <c r="D63" s="40"/>
      <c r="E63" s="40"/>
    </row>
    <row r="64" spans="4:5" ht="12.75">
      <c r="D64" s="40"/>
      <c r="E64" s="40"/>
    </row>
    <row r="65" spans="4:5" ht="12.75">
      <c r="D65" s="40"/>
      <c r="E65" s="40"/>
    </row>
  </sheetData>
  <sheetProtection selectLockedCells="1" selectUnlockedCells="1"/>
  <mergeCells count="1">
    <mergeCell ref="A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2016-06-08T09:18:09Z</cp:lastPrinted>
  <dcterms:created xsi:type="dcterms:W3CDTF">1996-10-08T23:32:33Z</dcterms:created>
  <dcterms:modified xsi:type="dcterms:W3CDTF">2016-06-08T09:20:54Z</dcterms:modified>
  <cp:category/>
  <cp:version/>
  <cp:contentType/>
  <cp:contentStatus/>
  <cp:revision>18</cp:revision>
</cp:coreProperties>
</file>